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2" windowWidth="26300" windowHeight="14889" activeTab="1"/>
  </bookViews>
  <sheets>
    <sheet name="PRÍJMY" sheetId="1" r:id="rId1"/>
    <sheet name="VÝDAVKY" sheetId="2" r:id="rId2"/>
    <sheet name="SUMARIZÁCIA" sheetId="3" r:id="rId3"/>
  </sheets>
  <definedNames/>
  <calcPr fullCalcOnLoad="1"/>
</workbook>
</file>

<file path=xl/sharedStrings.xml><?xml version="1.0" encoding="utf-8"?>
<sst xmlns="http://schemas.openxmlformats.org/spreadsheetml/2006/main" count="259" uniqueCount="151">
  <si>
    <t>€</t>
  </si>
  <si>
    <t>Bežné výdavky</t>
  </si>
  <si>
    <t>ekonomická klasifikácia</t>
  </si>
  <si>
    <t>Rozpočet</t>
  </si>
  <si>
    <t>Čerpanie k 30.6.2011</t>
  </si>
  <si>
    <t>Zmena rozpočtu</t>
  </si>
  <si>
    <t>spolu</t>
  </si>
  <si>
    <t xml:space="preserve">na rok </t>
  </si>
  <si>
    <t>Skutočnosť</t>
  </si>
  <si>
    <t>Očakávaná  skutočnosť</t>
  </si>
  <si>
    <t>výnos dane z príjmov DÚ</t>
  </si>
  <si>
    <t>daň z pozemkov</t>
  </si>
  <si>
    <t>dań zo stavieb</t>
  </si>
  <si>
    <t>daň za psa</t>
  </si>
  <si>
    <t>z prenajatých budov</t>
  </si>
  <si>
    <t>PRÍJMY podľa ekonomickej klasifikácie</t>
  </si>
  <si>
    <t>skutočnosť</t>
  </si>
  <si>
    <t>SPOLU</t>
  </si>
  <si>
    <t>Z dobropisov</t>
  </si>
  <si>
    <t>NÁZOV</t>
  </si>
  <si>
    <t>FNC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</si>
  <si>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</si>
  <si>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</si>
  <si>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</si>
  <si>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</si>
  <si>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</si>
  <si>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</si>
  <si>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</si>
  <si>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</si>
  <si>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</si>
  <si>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Plánovanie, manažment a kontrola</t>
  </si>
  <si>
    <t>Členstvo v samosp. org. a združeniach</t>
  </si>
  <si>
    <t>Požiarna ochrana</t>
  </si>
  <si>
    <t>Verejné osvetlenie</t>
  </si>
  <si>
    <t>Odpadové hospodárstvo</t>
  </si>
  <si>
    <t>Kultúra</t>
  </si>
  <si>
    <t>Sociálne služby</t>
  </si>
  <si>
    <t>0320</t>
  </si>
  <si>
    <t>0640</t>
  </si>
  <si>
    <t>0510</t>
  </si>
  <si>
    <t>0451</t>
  </si>
  <si>
    <t>0620</t>
  </si>
  <si>
    <t>0112</t>
  </si>
  <si>
    <t>N Á V R H</t>
  </si>
  <si>
    <t xml:space="preserve">Manažment obce </t>
  </si>
  <si>
    <t>Audit a rating</t>
  </si>
  <si>
    <t>0610</t>
  </si>
  <si>
    <t>Propagácia a marketing</t>
  </si>
  <si>
    <t>Propagácia a prezentácia obce</t>
  </si>
  <si>
    <t>Služby občanom</t>
  </si>
  <si>
    <t>Evidencia obyvateľstva</t>
  </si>
  <si>
    <t>Bývanie</t>
  </si>
  <si>
    <t>Ochrana pred požiarmi</t>
  </si>
  <si>
    <t>Zvoz a odvoz odpadu</t>
  </si>
  <si>
    <t>Nakladanie s odpadovými vodami</t>
  </si>
  <si>
    <t>Doprava</t>
  </si>
  <si>
    <t>Miestne komunikácie</t>
  </si>
  <si>
    <t>Knižnice</t>
  </si>
  <si>
    <t>Pamiatková starostlivosť a nár. kult.</t>
  </si>
  <si>
    <t>Šport</t>
  </si>
  <si>
    <t>Podpora športu</t>
  </si>
  <si>
    <t>0810</t>
  </si>
  <si>
    <t>Prostredie pre život ŽP</t>
  </si>
  <si>
    <t>0630</t>
  </si>
  <si>
    <t>Zásobovanie s vodou</t>
  </si>
  <si>
    <t>Ochrana životného prostredia</t>
  </si>
  <si>
    <t>Aktivačná činnosť VZ</t>
  </si>
  <si>
    <t>10.</t>
  </si>
  <si>
    <t>11.</t>
  </si>
  <si>
    <t>Dávky soc. pomoci občanom</t>
  </si>
  <si>
    <t>Opatrovateľská služba a rozvoz stravy</t>
  </si>
  <si>
    <t>Vzdelávanie</t>
  </si>
  <si>
    <t>Materská škola</t>
  </si>
  <si>
    <t>Školská jedáleň</t>
  </si>
  <si>
    <t>09601</t>
  </si>
  <si>
    <t>1020</t>
  </si>
  <si>
    <t>10201</t>
  </si>
  <si>
    <t>0840</t>
  </si>
  <si>
    <t>Za odber podzemnej vody</t>
  </si>
  <si>
    <t>z účtov finančného hospodárenia</t>
  </si>
  <si>
    <t xml:space="preserve">z vratiek </t>
  </si>
  <si>
    <t>Spolu</t>
  </si>
  <si>
    <t>operácie</t>
  </si>
  <si>
    <t>2016</t>
  </si>
  <si>
    <t>Dom smútku</t>
  </si>
  <si>
    <t>Daň z bytov</t>
  </si>
  <si>
    <t>2017</t>
  </si>
  <si>
    <t xml:space="preserve">Očakávaná </t>
  </si>
  <si>
    <t xml:space="preserve">Schválený </t>
  </si>
  <si>
    <t>2018</t>
  </si>
  <si>
    <t>Za užívanie verejného priestranstva</t>
  </si>
  <si>
    <t>0111</t>
  </si>
  <si>
    <t>0820</t>
  </si>
  <si>
    <t>príjem z predaja kapitálových aktivít (Baláž)</t>
  </si>
  <si>
    <t>Kultúrne služby- kultúrny dom</t>
  </si>
  <si>
    <t>2019</t>
  </si>
  <si>
    <t xml:space="preserve">    Finančné </t>
  </si>
  <si>
    <t xml:space="preserve">ostatné poplatky </t>
  </si>
  <si>
    <t>Za školy a školské zariadenia</t>
  </si>
  <si>
    <t>Za vypúšťanie odpadových vôd...</t>
  </si>
  <si>
    <t>Od ostatných subjektov VS</t>
  </si>
  <si>
    <t>09111</t>
  </si>
  <si>
    <t>Za predaj výrobkov tovarov a služieb (111)</t>
  </si>
  <si>
    <t xml:space="preserve">za komunálne odpady a drobné stavebné odpady </t>
  </si>
  <si>
    <t>zo ŠR okrem transferu na úhradu N preneseného výkonu (111)</t>
  </si>
  <si>
    <t>Za predaj výrobkov tovarov a služieb (41)</t>
  </si>
  <si>
    <t>Kapitálový rozpočet</t>
  </si>
  <si>
    <t>Bežný rozpočet</t>
  </si>
  <si>
    <t>Z rezervného fondu obce</t>
  </si>
  <si>
    <t>Príjmové finančné operácie</t>
  </si>
  <si>
    <t>2020</t>
  </si>
  <si>
    <t>Kapitálové výdavky</t>
  </si>
  <si>
    <t xml:space="preserve"> Rozpočet na rok 2019</t>
  </si>
  <si>
    <t>2021</t>
  </si>
  <si>
    <t>ROZPOČET VÝDAVKY NA ROK  2019</t>
  </si>
  <si>
    <t xml:space="preserve">N Á V R H  </t>
  </si>
  <si>
    <t>Za porušenie finančnej disciplíny</t>
  </si>
  <si>
    <t>Za stravné</t>
  </si>
  <si>
    <t>Zo štátneho účelového fondu (LEADER)</t>
  </si>
  <si>
    <t>Zo štátneho účelového fondu ( sanácia nelegálnych skládok)</t>
  </si>
  <si>
    <t>dokončenie zateplenia OcÚ</t>
  </si>
  <si>
    <t>Dotácia</t>
  </si>
  <si>
    <t>Spoluúčasť</t>
  </si>
  <si>
    <t>Rekonštrukcia úpravovne pitnej vody</t>
  </si>
  <si>
    <t>Kamerový systém</t>
  </si>
  <si>
    <t>Rekonštrukcia kultúrneho domu I. etapa</t>
  </si>
  <si>
    <t>Granty+</t>
  </si>
  <si>
    <t>Granty (rozpis)+</t>
  </si>
  <si>
    <t>z toho 56700,00 - dotácia na likvidáciu nelegálne uloženého odpadu ( 54000 + 2700,00 spoluúčasť)</t>
  </si>
  <si>
    <t>aktivačná činnosť</t>
  </si>
  <si>
    <t>LEADER 20000,-</t>
  </si>
  <si>
    <t>Kamerový systém 24000+1200 spoluúčasť</t>
  </si>
  <si>
    <t>manažment obce</t>
  </si>
  <si>
    <t>dokončenie zateplenia budovy OcÚ</t>
  </si>
  <si>
    <t>(40000+2000 spoluúčasť)</t>
  </si>
  <si>
    <t>kultúrne služby - KD</t>
  </si>
  <si>
    <t>rekonštrukcia KD spoluúčasť 0%</t>
  </si>
  <si>
    <t>rekonštrukcia úpravovne pitnej vody</t>
  </si>
  <si>
    <t>Kapitálové výdavky - rozpis</t>
  </si>
  <si>
    <t>Bežný výdavok</t>
  </si>
  <si>
    <t>(97000 + 4850 spoluúčasť)</t>
  </si>
  <si>
    <t>spoluúčasť likvidácia neleg. skl. +</t>
  </si>
  <si>
    <t>z prebytku bežných príjmov</t>
  </si>
  <si>
    <t>Bežné príjmy</t>
  </si>
  <si>
    <t>Kapitálové príjmy</t>
  </si>
  <si>
    <t>Výdavkové finančné operácie</t>
  </si>
  <si>
    <t>PRÍJMY SPOLU</t>
  </si>
  <si>
    <t>VÝDAVKY SPOLU</t>
  </si>
  <si>
    <t>SUMARIZÁCIA ROZPOČTU</t>
  </si>
  <si>
    <t>VYROVNANÝ</t>
  </si>
  <si>
    <t>GREP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</si>
</sst>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SIT&quot;;\-#,##0\ &quot;SIT&quot;"/>
    <numFmt numFmtId="181" formatCode="#,##0\ &quot;SIT&quot;;[Red]\-#,##0\ &quot;SIT&quot;"/>
    <numFmt numFmtId="182" formatCode="#,##0.00\ &quot;SIT&quot;;\-#,##0.00\ &quot;SIT&quot;"/>
    <numFmt numFmtId="183" formatCode="#,##0.00\ &quot;SIT&quot;;[Red]\-#,##0.00\ &quot;SIT&quot;"/>
    <numFmt numFmtId="184" formatCode="_-* #,##0\ &quot;SIT&quot;_-;\-* #,##0\ &quot;SIT&quot;_-;_-* &quot;-&quot;\ &quot;SIT&quot;_-;_-@_-"/>
    <numFmt numFmtId="185" formatCode="_-* #,##0\ _S_I_T_-;\-* #,##0\ _S_I_T_-;_-* &quot;-&quot;\ _S_I_T_-;_-@_-"/>
    <numFmt numFmtId="186" formatCode="_-* #,##0.00\ &quot;SIT&quot;_-;\-* #,##0.00\ &quot;SIT&quot;_-;_-* &quot;-&quot;??\ &quot;SIT&quot;_-;_-@_-"/>
    <numFmt numFmtId="187" formatCode="_-* #,##0.00\ _S_I_T_-;\-* #,##0.00\ _S_I_T_-;_-* &quot;-&quot;??\ _S_I_T_-;_-@_-"/>
    <numFmt numFmtId="188" formatCode="[$-41B]d\.\ mmmm\ yyyy"/>
    <numFmt numFmtId="189" formatCode="0.0"/>
    <numFmt numFmtId="190" formatCode="#,##0.0"/>
    <numFmt numFmtId="191" formatCode="#,##0.000"/>
    <numFmt numFmtId="192" formatCode="#,##0.0000"/>
    <numFmt numFmtId="193" formatCode="[$-41B]dddd\,\ d\.\ mmmm\ yyyy"/>
    <numFmt numFmtId="194" formatCode="\P\r\a\vd\a;&quot;Pravda&quot;;&quot;Nepravda&quot;"/>
    <numFmt numFmtId="195" formatCode="[$€-2]\ #\ ##,000_);[Red]\([$¥€-2]\ #\ ##,000\)"/>
    <numFmt numFmtId="196" formatCode="0.000"/>
    <numFmt numFmtId="197" formatCode="0.0000"/>
  </numFmts>
  <fonts count="83">
    <font>
      <sz val="10"/>
      <name val="Arial"/>
      <family val="0"/>
    </font>
    <font>
      <b/>
      <sz val="10"/>
      <name val="Arial"/>
      <family val="2"/>
    </font>
    <font>
      <b/>
      <sz val="15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libri Light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8"/>
      <color indexed="8"/>
      <name val="Arial CE"/>
      <family val="2"/>
    </font>
    <font>
      <b/>
      <i/>
      <sz val="10"/>
      <color indexed="8"/>
      <name val="Arial CE"/>
      <family val="0"/>
    </font>
    <font>
      <b/>
      <i/>
      <sz val="9"/>
      <color indexed="8"/>
      <name val="Arial CE"/>
      <family val="0"/>
    </font>
    <font>
      <i/>
      <sz val="9"/>
      <color indexed="8"/>
      <name val="Arial CE"/>
      <family val="0"/>
    </font>
    <font>
      <i/>
      <sz val="10"/>
      <color indexed="8"/>
      <name val="Arial CE"/>
      <family val="0"/>
    </font>
    <font>
      <b/>
      <sz val="14"/>
      <color indexed="10"/>
      <name val="Arial"/>
      <family val="2"/>
    </font>
    <font>
      <b/>
      <i/>
      <sz val="12"/>
      <color indexed="8"/>
      <name val="Arial CE"/>
      <family val="0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Arial CE"/>
      <family val="0"/>
    </font>
    <font>
      <b/>
      <i/>
      <sz val="10"/>
      <color indexed="10"/>
      <name val="Arial CE"/>
      <family val="0"/>
    </font>
    <font>
      <b/>
      <i/>
      <sz val="8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8"/>
      <color theme="1"/>
      <name val="Arial CE"/>
      <family val="2"/>
    </font>
    <font>
      <b/>
      <i/>
      <sz val="10"/>
      <color theme="1"/>
      <name val="Arial CE"/>
      <family val="0"/>
    </font>
    <font>
      <b/>
      <i/>
      <sz val="9"/>
      <color theme="1"/>
      <name val="Arial CE"/>
      <family val="0"/>
    </font>
    <font>
      <i/>
      <sz val="9"/>
      <color theme="1"/>
      <name val="Arial CE"/>
      <family val="0"/>
    </font>
    <font>
      <i/>
      <sz val="10"/>
      <color theme="1"/>
      <name val="Arial CE"/>
      <family val="0"/>
    </font>
    <font>
      <b/>
      <sz val="14"/>
      <color rgb="FFFF0000"/>
      <name val="Arial"/>
      <family val="2"/>
    </font>
    <font>
      <b/>
      <i/>
      <sz val="12"/>
      <color theme="1"/>
      <name val="Arial CE"/>
      <family val="0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  <font>
      <i/>
      <sz val="10"/>
      <color rgb="FFFF0000"/>
      <name val="Arial CE"/>
      <family val="0"/>
    </font>
    <font>
      <b/>
      <i/>
      <sz val="10"/>
      <color rgb="FFFF0000"/>
      <name val="Arial CE"/>
      <family val="0"/>
    </font>
    <font>
      <b/>
      <i/>
      <sz val="8"/>
      <color theme="1"/>
      <name val="Arial CE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33" borderId="0" xfId="0" applyFont="1" applyFill="1" applyAlignment="1">
      <alignment/>
    </xf>
    <xf numFmtId="0" fontId="66" fillId="0" borderId="0" xfId="0" applyFont="1" applyAlignment="1">
      <alignment/>
    </xf>
    <xf numFmtId="0" fontId="67" fillId="34" borderId="0" xfId="0" applyFont="1" applyFill="1" applyAlignment="1">
      <alignment/>
    </xf>
    <xf numFmtId="0" fontId="67" fillId="0" borderId="0" xfId="0" applyFont="1" applyAlignment="1">
      <alignment/>
    </xf>
    <xf numFmtId="2" fontId="68" fillId="0" borderId="0" xfId="0" applyNumberFormat="1" applyFont="1" applyBorder="1" applyAlignment="1">
      <alignment/>
    </xf>
    <xf numFmtId="0" fontId="67" fillId="35" borderId="0" xfId="0" applyFont="1" applyFill="1" applyAlignment="1">
      <alignment/>
    </xf>
    <xf numFmtId="0" fontId="69" fillId="0" borderId="10" xfId="0" applyFont="1" applyBorder="1" applyAlignment="1">
      <alignment/>
    </xf>
    <xf numFmtId="49" fontId="70" fillId="36" borderId="11" xfId="0" applyNumberFormat="1" applyFont="1" applyFill="1" applyBorder="1" applyAlignment="1">
      <alignment horizontal="center"/>
    </xf>
    <xf numFmtId="0" fontId="71" fillId="36" borderId="10" xfId="0" applyFont="1" applyFill="1" applyBorder="1" applyAlignment="1">
      <alignment/>
    </xf>
    <xf numFmtId="49" fontId="72" fillId="37" borderId="11" xfId="0" applyNumberFormat="1" applyFont="1" applyFill="1" applyBorder="1" applyAlignment="1">
      <alignment horizontal="center" vertical="center" wrapText="1"/>
    </xf>
    <xf numFmtId="49" fontId="72" fillId="37" borderId="10" xfId="0" applyNumberFormat="1" applyFont="1" applyFill="1" applyBorder="1" applyAlignment="1">
      <alignment horizontal="center" vertical="center" wrapText="1"/>
    </xf>
    <xf numFmtId="49" fontId="72" fillId="37" borderId="12" xfId="0" applyNumberFormat="1" applyFont="1" applyFill="1" applyBorder="1" applyAlignment="1">
      <alignment horizontal="center" vertical="center" wrapText="1"/>
    </xf>
    <xf numFmtId="0" fontId="69" fillId="0" borderId="13" xfId="0" applyFont="1" applyBorder="1" applyAlignment="1">
      <alignment/>
    </xf>
    <xf numFmtId="0" fontId="72" fillId="36" borderId="14" xfId="0" applyFont="1" applyFill="1" applyBorder="1" applyAlignment="1">
      <alignment/>
    </xf>
    <xf numFmtId="0" fontId="72" fillId="36" borderId="13" xfId="0" applyFont="1" applyFill="1" applyBorder="1" applyAlignment="1">
      <alignment/>
    </xf>
    <xf numFmtId="49" fontId="72" fillId="37" borderId="14" xfId="0" applyNumberFormat="1" applyFont="1" applyFill="1" applyBorder="1" applyAlignment="1">
      <alignment horizontal="center" vertical="center" wrapText="1"/>
    </xf>
    <xf numFmtId="49" fontId="72" fillId="37" borderId="13" xfId="0" applyNumberFormat="1" applyFont="1" applyFill="1" applyBorder="1" applyAlignment="1">
      <alignment horizontal="center" vertical="center" wrapText="1"/>
    </xf>
    <xf numFmtId="49" fontId="72" fillId="37" borderId="15" xfId="0" applyNumberFormat="1" applyFont="1" applyFill="1" applyBorder="1" applyAlignment="1">
      <alignment horizontal="center" vertical="center" wrapText="1"/>
    </xf>
    <xf numFmtId="0" fontId="71" fillId="36" borderId="14" xfId="0" applyFont="1" applyFill="1" applyBorder="1" applyAlignment="1">
      <alignment/>
    </xf>
    <xf numFmtId="0" fontId="71" fillId="36" borderId="13" xfId="0" applyFont="1" applyFill="1" applyBorder="1" applyAlignment="1">
      <alignment/>
    </xf>
    <xf numFmtId="0" fontId="70" fillId="0" borderId="16" xfId="0" applyNumberFormat="1" applyFont="1" applyBorder="1" applyAlignment="1">
      <alignment horizontal="right"/>
    </xf>
    <xf numFmtId="0" fontId="70" fillId="0" borderId="17" xfId="0" applyFont="1" applyBorder="1" applyAlignment="1">
      <alignment horizontal="right"/>
    </xf>
    <xf numFmtId="0" fontId="73" fillId="38" borderId="17" xfId="0" applyFont="1" applyFill="1" applyBorder="1" applyAlignment="1">
      <alignment/>
    </xf>
    <xf numFmtId="49" fontId="72" fillId="38" borderId="17" xfId="0" applyNumberFormat="1" applyFont="1" applyFill="1" applyBorder="1" applyAlignment="1">
      <alignment/>
    </xf>
    <xf numFmtId="4" fontId="70" fillId="0" borderId="17" xfId="0" applyNumberFormat="1" applyFont="1" applyBorder="1" applyAlignment="1">
      <alignment/>
    </xf>
    <xf numFmtId="0" fontId="69" fillId="0" borderId="18" xfId="0" applyNumberFormat="1" applyFont="1" applyBorder="1" applyAlignment="1">
      <alignment horizontal="right"/>
    </xf>
    <xf numFmtId="0" fontId="69" fillId="0" borderId="19" xfId="0" applyFont="1" applyBorder="1" applyAlignment="1">
      <alignment horizontal="right"/>
    </xf>
    <xf numFmtId="0" fontId="74" fillId="38" borderId="20" xfId="0" applyFont="1" applyFill="1" applyBorder="1" applyAlignment="1">
      <alignment/>
    </xf>
    <xf numFmtId="49" fontId="72" fillId="38" borderId="19" xfId="0" applyNumberFormat="1" applyFont="1" applyFill="1" applyBorder="1" applyAlignment="1">
      <alignment/>
    </xf>
    <xf numFmtId="4" fontId="69" fillId="0" borderId="19" xfId="0" applyNumberFormat="1" applyFont="1" applyBorder="1" applyAlignment="1">
      <alignment/>
    </xf>
    <xf numFmtId="0" fontId="69" fillId="0" borderId="21" xfId="0" applyFont="1" applyBorder="1" applyAlignment="1">
      <alignment horizontal="right"/>
    </xf>
    <xf numFmtId="0" fontId="69" fillId="0" borderId="20" xfId="0" applyFont="1" applyBorder="1" applyAlignment="1">
      <alignment horizontal="right"/>
    </xf>
    <xf numFmtId="49" fontId="72" fillId="38" borderId="20" xfId="0" applyNumberFormat="1" applyFont="1" applyFill="1" applyBorder="1" applyAlignment="1">
      <alignment/>
    </xf>
    <xf numFmtId="4" fontId="75" fillId="38" borderId="20" xfId="0" applyNumberFormat="1" applyFont="1" applyFill="1" applyBorder="1" applyAlignment="1">
      <alignment/>
    </xf>
    <xf numFmtId="0" fontId="74" fillId="38" borderId="20" xfId="0" applyFont="1" applyFill="1" applyBorder="1" applyAlignment="1">
      <alignment/>
    </xf>
    <xf numFmtId="4" fontId="75" fillId="38" borderId="20" xfId="0" applyNumberFormat="1" applyFont="1" applyFill="1" applyBorder="1" applyAlignment="1">
      <alignment/>
    </xf>
    <xf numFmtId="49" fontId="72" fillId="38" borderId="20" xfId="0" applyNumberFormat="1" applyFont="1" applyFill="1" applyBorder="1" applyAlignment="1">
      <alignment/>
    </xf>
    <xf numFmtId="0" fontId="70" fillId="0" borderId="21" xfId="0" applyFont="1" applyBorder="1" applyAlignment="1">
      <alignment horizontal="right"/>
    </xf>
    <xf numFmtId="0" fontId="70" fillId="0" borderId="20" xfId="0" applyFont="1" applyBorder="1" applyAlignment="1">
      <alignment horizontal="right"/>
    </xf>
    <xf numFmtId="0" fontId="73" fillId="38" borderId="20" xfId="0" applyFont="1" applyFill="1" applyBorder="1" applyAlignment="1">
      <alignment/>
    </xf>
    <xf numFmtId="4" fontId="72" fillId="38" borderId="20" xfId="0" applyNumberFormat="1" applyFont="1" applyFill="1" applyBorder="1" applyAlignment="1">
      <alignment/>
    </xf>
    <xf numFmtId="4" fontId="72" fillId="38" borderId="20" xfId="0" applyNumberFormat="1" applyFont="1" applyFill="1" applyBorder="1" applyAlignment="1">
      <alignment horizontal="right"/>
    </xf>
    <xf numFmtId="0" fontId="73" fillId="38" borderId="20" xfId="0" applyFont="1" applyFill="1" applyBorder="1" applyAlignment="1">
      <alignment/>
    </xf>
    <xf numFmtId="4" fontId="75" fillId="38" borderId="20" xfId="0" applyNumberFormat="1" applyFont="1" applyFill="1" applyBorder="1" applyAlignment="1">
      <alignment horizontal="right"/>
    </xf>
    <xf numFmtId="49" fontId="72" fillId="38" borderId="22" xfId="0" applyNumberFormat="1" applyFont="1" applyFill="1" applyBorder="1" applyAlignment="1">
      <alignment/>
    </xf>
    <xf numFmtId="4" fontId="75" fillId="38" borderId="22" xfId="0" applyNumberFormat="1" applyFont="1" applyFill="1" applyBorder="1" applyAlignment="1">
      <alignment/>
    </xf>
    <xf numFmtId="0" fontId="69" fillId="0" borderId="23" xfId="0" applyFont="1" applyBorder="1" applyAlignment="1">
      <alignment horizontal="right"/>
    </xf>
    <xf numFmtId="0" fontId="69" fillId="0" borderId="24" xfId="0" applyFont="1" applyBorder="1" applyAlignment="1">
      <alignment horizontal="right"/>
    </xf>
    <xf numFmtId="0" fontId="74" fillId="38" borderId="24" xfId="0" applyFont="1" applyFill="1" applyBorder="1" applyAlignment="1">
      <alignment/>
    </xf>
    <xf numFmtId="49" fontId="72" fillId="38" borderId="24" xfId="0" applyNumberFormat="1" applyFont="1" applyFill="1" applyBorder="1" applyAlignment="1">
      <alignment/>
    </xf>
    <xf numFmtId="4" fontId="75" fillId="38" borderId="24" xfId="0" applyNumberFormat="1" applyFont="1" applyFill="1" applyBorder="1" applyAlignment="1">
      <alignment/>
    </xf>
    <xf numFmtId="0" fontId="69" fillId="0" borderId="25" xfId="0" applyFont="1" applyBorder="1" applyAlignment="1">
      <alignment horizontal="right"/>
    </xf>
    <xf numFmtId="0" fontId="69" fillId="0" borderId="26" xfId="0" applyFont="1" applyBorder="1" applyAlignment="1">
      <alignment horizontal="right"/>
    </xf>
    <xf numFmtId="0" fontId="72" fillId="39" borderId="27" xfId="0" applyFont="1" applyFill="1" applyBorder="1" applyAlignment="1">
      <alignment/>
    </xf>
    <xf numFmtId="4" fontId="72" fillId="39" borderId="28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68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0" fontId="63" fillId="0" borderId="10" xfId="0" applyFont="1" applyBorder="1" applyAlignment="1">
      <alignment/>
    </xf>
    <xf numFmtId="0" fontId="63" fillId="0" borderId="29" xfId="0" applyFont="1" applyBorder="1" applyAlignment="1">
      <alignment/>
    </xf>
    <xf numFmtId="0" fontId="76" fillId="0" borderId="0" xfId="0" applyFont="1" applyAlignment="1">
      <alignment/>
    </xf>
    <xf numFmtId="0" fontId="67" fillId="0" borderId="0" xfId="0" applyFont="1" applyAlignment="1">
      <alignment/>
    </xf>
    <xf numFmtId="0" fontId="64" fillId="0" borderId="0" xfId="0" applyFont="1" applyAlignment="1">
      <alignment/>
    </xf>
    <xf numFmtId="0" fontId="67" fillId="0" borderId="30" xfId="0" applyFont="1" applyBorder="1" applyAlignment="1">
      <alignment/>
    </xf>
    <xf numFmtId="0" fontId="67" fillId="0" borderId="31" xfId="0" applyFont="1" applyBorder="1" applyAlignment="1">
      <alignment/>
    </xf>
    <xf numFmtId="0" fontId="67" fillId="34" borderId="31" xfId="0" applyFont="1" applyFill="1" applyBorder="1" applyAlignment="1">
      <alignment/>
    </xf>
    <xf numFmtId="0" fontId="67" fillId="0" borderId="32" xfId="0" applyFont="1" applyBorder="1" applyAlignment="1">
      <alignment/>
    </xf>
    <xf numFmtId="0" fontId="67" fillId="0" borderId="33" xfId="0" applyFont="1" applyBorder="1" applyAlignment="1">
      <alignment/>
    </xf>
    <xf numFmtId="2" fontId="69" fillId="0" borderId="19" xfId="0" applyNumberFormat="1" applyFont="1" applyBorder="1" applyAlignment="1">
      <alignment/>
    </xf>
    <xf numFmtId="2" fontId="64" fillId="0" borderId="19" xfId="0" applyNumberFormat="1" applyFont="1" applyBorder="1" applyAlignment="1">
      <alignment/>
    </xf>
    <xf numFmtId="2" fontId="66" fillId="0" borderId="31" xfId="0" applyNumberFormat="1" applyFont="1" applyBorder="1" applyAlignment="1">
      <alignment/>
    </xf>
    <xf numFmtId="2" fontId="64" fillId="0" borderId="34" xfId="0" applyNumberFormat="1" applyFont="1" applyBorder="1" applyAlignment="1">
      <alignment/>
    </xf>
    <xf numFmtId="2" fontId="64" fillId="0" borderId="17" xfId="0" applyNumberFormat="1" applyFont="1" applyBorder="1" applyAlignment="1">
      <alignment/>
    </xf>
    <xf numFmtId="2" fontId="64" fillId="0" borderId="35" xfId="0" applyNumberFormat="1" applyFont="1" applyBorder="1" applyAlignment="1">
      <alignment/>
    </xf>
    <xf numFmtId="2" fontId="64" fillId="0" borderId="20" xfId="0" applyNumberFormat="1" applyFont="1" applyBorder="1" applyAlignment="1">
      <alignment/>
    </xf>
    <xf numFmtId="2" fontId="64" fillId="0" borderId="36" xfId="0" applyNumberFormat="1" applyFont="1" applyBorder="1" applyAlignment="1">
      <alignment/>
    </xf>
    <xf numFmtId="0" fontId="64" fillId="0" borderId="18" xfId="0" applyFont="1" applyBorder="1" applyAlignment="1">
      <alignment/>
    </xf>
    <xf numFmtId="0" fontId="64" fillId="0" borderId="19" xfId="0" applyFont="1" applyBorder="1" applyAlignment="1">
      <alignment/>
    </xf>
    <xf numFmtId="0" fontId="64" fillId="0" borderId="29" xfId="0" applyFont="1" applyBorder="1" applyAlignment="1">
      <alignment/>
    </xf>
    <xf numFmtId="0" fontId="66" fillId="0" borderId="31" xfId="0" applyFont="1" applyBorder="1" applyAlignment="1">
      <alignment/>
    </xf>
    <xf numFmtId="0" fontId="64" fillId="0" borderId="37" xfId="0" applyFont="1" applyBorder="1" applyAlignment="1">
      <alignment/>
    </xf>
    <xf numFmtId="0" fontId="64" fillId="0" borderId="21" xfId="0" applyFont="1" applyBorder="1" applyAlignment="1">
      <alignment/>
    </xf>
    <xf numFmtId="0" fontId="64" fillId="0" borderId="38" xfId="0" applyFont="1" applyBorder="1" applyAlignment="1">
      <alignment/>
    </xf>
    <xf numFmtId="2" fontId="69" fillId="40" borderId="20" xfId="0" applyNumberFormat="1" applyFont="1" applyFill="1" applyBorder="1" applyAlignment="1">
      <alignment/>
    </xf>
    <xf numFmtId="2" fontId="70" fillId="34" borderId="20" xfId="0" applyNumberFormat="1" applyFont="1" applyFill="1" applyBorder="1" applyAlignment="1">
      <alignment/>
    </xf>
    <xf numFmtId="2" fontId="64" fillId="0" borderId="38" xfId="0" applyNumberFormat="1" applyFont="1" applyBorder="1" applyAlignment="1">
      <alignment/>
    </xf>
    <xf numFmtId="0" fontId="64" fillId="0" borderId="16" xfId="0" applyFont="1" applyBorder="1" applyAlignment="1">
      <alignment/>
    </xf>
    <xf numFmtId="0" fontId="64" fillId="0" borderId="20" xfId="0" applyFont="1" applyBorder="1" applyAlignment="1">
      <alignment/>
    </xf>
    <xf numFmtId="0" fontId="64" fillId="0" borderId="39" xfId="0" applyFont="1" applyBorder="1" applyAlignment="1">
      <alignment/>
    </xf>
    <xf numFmtId="0" fontId="67" fillId="0" borderId="40" xfId="0" applyFont="1" applyBorder="1" applyAlignment="1">
      <alignment/>
    </xf>
    <xf numFmtId="0" fontId="67" fillId="34" borderId="40" xfId="0" applyFont="1" applyFill="1" applyBorder="1" applyAlignment="1">
      <alignment/>
    </xf>
    <xf numFmtId="0" fontId="67" fillId="0" borderId="41" xfId="0" applyFont="1" applyBorder="1" applyAlignment="1">
      <alignment/>
    </xf>
    <xf numFmtId="0" fontId="64" fillId="0" borderId="42" xfId="0" applyFont="1" applyBorder="1" applyAlignment="1">
      <alignment/>
    </xf>
    <xf numFmtId="0" fontId="66" fillId="0" borderId="28" xfId="0" applyFont="1" applyBorder="1" applyAlignment="1">
      <alignment/>
    </xf>
    <xf numFmtId="2" fontId="66" fillId="0" borderId="28" xfId="0" applyNumberFormat="1" applyFont="1" applyBorder="1" applyAlignment="1">
      <alignment/>
    </xf>
    <xf numFmtId="2" fontId="64" fillId="34" borderId="17" xfId="0" applyNumberFormat="1" applyFont="1" applyFill="1" applyBorder="1" applyAlignment="1">
      <alignment/>
    </xf>
    <xf numFmtId="0" fontId="64" fillId="0" borderId="23" xfId="0" applyFont="1" applyBorder="1" applyAlignment="1">
      <alignment/>
    </xf>
    <xf numFmtId="2" fontId="64" fillId="0" borderId="24" xfId="0" applyNumberFormat="1" applyFont="1" applyBorder="1" applyAlignment="1">
      <alignment/>
    </xf>
    <xf numFmtId="2" fontId="64" fillId="0" borderId="43" xfId="0" applyNumberFormat="1" applyFont="1" applyBorder="1" applyAlignment="1">
      <alignment/>
    </xf>
    <xf numFmtId="2" fontId="69" fillId="0" borderId="20" xfId="0" applyNumberFormat="1" applyFont="1" applyBorder="1" applyAlignment="1">
      <alignment/>
    </xf>
    <xf numFmtId="2" fontId="69" fillId="40" borderId="24" xfId="0" applyNumberFormat="1" applyFont="1" applyFill="1" applyBorder="1" applyAlignment="1">
      <alignment/>
    </xf>
    <xf numFmtId="0" fontId="64" fillId="0" borderId="12" xfId="0" applyFont="1" applyBorder="1" applyAlignment="1">
      <alignment/>
    </xf>
    <xf numFmtId="0" fontId="65" fillId="0" borderId="0" xfId="0" applyFont="1" applyAlignment="1">
      <alignment/>
    </xf>
    <xf numFmtId="2" fontId="64" fillId="0" borderId="0" xfId="0" applyNumberFormat="1" applyFont="1" applyAlignment="1">
      <alignment/>
    </xf>
    <xf numFmtId="9" fontId="64" fillId="0" borderId="0" xfId="0" applyNumberFormat="1" applyFont="1" applyAlignment="1">
      <alignment/>
    </xf>
    <xf numFmtId="2" fontId="66" fillId="0" borderId="0" xfId="0" applyNumberFormat="1" applyFont="1" applyAlignment="1">
      <alignment/>
    </xf>
    <xf numFmtId="2" fontId="64" fillId="34" borderId="19" xfId="0" applyNumberFormat="1" applyFont="1" applyFill="1" applyBorder="1" applyAlignment="1">
      <alignment/>
    </xf>
    <xf numFmtId="2" fontId="66" fillId="34" borderId="20" xfId="0" applyNumberFormat="1" applyFont="1" applyFill="1" applyBorder="1" applyAlignment="1">
      <alignment/>
    </xf>
    <xf numFmtId="2" fontId="70" fillId="34" borderId="24" xfId="0" applyNumberFormat="1" applyFont="1" applyFill="1" applyBorder="1" applyAlignment="1">
      <alignment/>
    </xf>
    <xf numFmtId="2" fontId="66" fillId="35" borderId="31" xfId="0" applyNumberFormat="1" applyFont="1" applyFill="1" applyBorder="1" applyAlignment="1">
      <alignment/>
    </xf>
    <xf numFmtId="2" fontId="67" fillId="35" borderId="0" xfId="0" applyNumberFormat="1" applyFont="1" applyFill="1" applyBorder="1" applyAlignment="1">
      <alignment/>
    </xf>
    <xf numFmtId="2" fontId="67" fillId="0" borderId="0" xfId="0" applyNumberFormat="1" applyFont="1" applyFill="1" applyBorder="1" applyAlignment="1">
      <alignment/>
    </xf>
    <xf numFmtId="2" fontId="66" fillId="35" borderId="28" xfId="0" applyNumberFormat="1" applyFont="1" applyFill="1" applyBorder="1" applyAlignment="1">
      <alignment/>
    </xf>
    <xf numFmtId="0" fontId="66" fillId="0" borderId="0" xfId="0" applyFont="1" applyBorder="1" applyAlignment="1">
      <alignment/>
    </xf>
    <xf numFmtId="0" fontId="64" fillId="0" borderId="0" xfId="0" applyFont="1" applyBorder="1" applyAlignment="1">
      <alignment/>
    </xf>
    <xf numFmtId="196" fontId="64" fillId="0" borderId="38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41" borderId="0" xfId="0" applyFill="1" applyAlignment="1">
      <alignment/>
    </xf>
    <xf numFmtId="0" fontId="0" fillId="41" borderId="0" xfId="0" applyFill="1" applyBorder="1" applyAlignment="1">
      <alignment/>
    </xf>
    <xf numFmtId="49" fontId="70" fillId="41" borderId="12" xfId="0" applyNumberFormat="1" applyFont="1" applyFill="1" applyBorder="1" applyAlignment="1">
      <alignment horizontal="center"/>
    </xf>
    <xf numFmtId="49" fontId="70" fillId="41" borderId="44" xfId="0" applyNumberFormat="1" applyFont="1" applyFill="1" applyBorder="1" applyAlignment="1">
      <alignment horizontal="center"/>
    </xf>
    <xf numFmtId="49" fontId="70" fillId="41" borderId="11" xfId="0" applyNumberFormat="1" applyFont="1" applyFill="1" applyBorder="1" applyAlignment="1">
      <alignment horizontal="center"/>
    </xf>
    <xf numFmtId="49" fontId="69" fillId="41" borderId="44" xfId="0" applyNumberFormat="1" applyFont="1" applyFill="1" applyBorder="1" applyAlignment="1">
      <alignment horizontal="center"/>
    </xf>
    <xf numFmtId="49" fontId="69" fillId="41" borderId="11" xfId="0" applyNumberFormat="1" applyFont="1" applyFill="1" applyBorder="1" applyAlignment="1">
      <alignment horizontal="center"/>
    </xf>
    <xf numFmtId="49" fontId="72" fillId="41" borderId="10" xfId="0" applyNumberFormat="1" applyFont="1" applyFill="1" applyBorder="1" applyAlignment="1">
      <alignment horizontal="center" vertical="center" wrapText="1"/>
    </xf>
    <xf numFmtId="0" fontId="77" fillId="41" borderId="45" xfId="0" applyFont="1" applyFill="1" applyBorder="1" applyAlignment="1">
      <alignment horizontal="center"/>
    </xf>
    <xf numFmtId="0" fontId="77" fillId="41" borderId="46" xfId="0" applyFont="1" applyFill="1" applyBorder="1" applyAlignment="1">
      <alignment horizontal="center"/>
    </xf>
    <xf numFmtId="49" fontId="72" fillId="41" borderId="13" xfId="0" applyNumberFormat="1" applyFont="1" applyFill="1" applyBorder="1" applyAlignment="1">
      <alignment horizontal="center" vertical="center" wrapText="1"/>
    </xf>
    <xf numFmtId="0" fontId="71" fillId="41" borderId="0" xfId="0" applyFont="1" applyFill="1" applyBorder="1" applyAlignment="1">
      <alignment horizontal="center"/>
    </xf>
    <xf numFmtId="0" fontId="71" fillId="41" borderId="14" xfId="0" applyFont="1" applyFill="1" applyBorder="1" applyAlignment="1">
      <alignment horizontal="center"/>
    </xf>
    <xf numFmtId="0" fontId="71" fillId="41" borderId="47" xfId="0" applyFont="1" applyFill="1" applyBorder="1" applyAlignment="1">
      <alignment horizontal="center"/>
    </xf>
    <xf numFmtId="0" fontId="71" fillId="41" borderId="46" xfId="0" applyFont="1" applyFill="1" applyBorder="1" applyAlignment="1">
      <alignment horizontal="center"/>
    </xf>
    <xf numFmtId="0" fontId="71" fillId="41" borderId="0" xfId="0" applyFont="1" applyFill="1" applyBorder="1" applyAlignment="1">
      <alignment horizontal="center" vertical="center"/>
    </xf>
    <xf numFmtId="0" fontId="71" fillId="41" borderId="14" xfId="0" applyFont="1" applyFill="1" applyBorder="1" applyAlignment="1">
      <alignment horizontal="center" vertical="center"/>
    </xf>
    <xf numFmtId="4" fontId="78" fillId="41" borderId="17" xfId="0" applyNumberFormat="1" applyFont="1" applyFill="1" applyBorder="1" applyAlignment="1">
      <alignment/>
    </xf>
    <xf numFmtId="4" fontId="70" fillId="41" borderId="40" xfId="0" applyNumberFormat="1" applyFont="1" applyFill="1" applyBorder="1" applyAlignment="1">
      <alignment/>
    </xf>
    <xf numFmtId="4" fontId="70" fillId="41" borderId="48" xfId="0" applyNumberFormat="1" applyFont="1" applyFill="1" applyBorder="1" applyAlignment="1">
      <alignment/>
    </xf>
    <xf numFmtId="4" fontId="79" fillId="41" borderId="19" xfId="0" applyNumberFormat="1" applyFont="1" applyFill="1" applyBorder="1" applyAlignment="1">
      <alignment/>
    </xf>
    <xf numFmtId="4" fontId="80" fillId="41" borderId="20" xfId="0" applyNumberFormat="1" applyFont="1" applyFill="1" applyBorder="1" applyAlignment="1">
      <alignment/>
    </xf>
    <xf numFmtId="4" fontId="69" fillId="41" borderId="19" xfId="0" applyNumberFormat="1" applyFont="1" applyFill="1" applyBorder="1" applyAlignment="1">
      <alignment/>
    </xf>
    <xf numFmtId="4" fontId="69" fillId="41" borderId="20" xfId="0" applyNumberFormat="1" applyFont="1" applyFill="1" applyBorder="1" applyAlignment="1">
      <alignment/>
    </xf>
    <xf numFmtId="4" fontId="69" fillId="41" borderId="49" xfId="0" applyNumberFormat="1" applyFont="1" applyFill="1" applyBorder="1" applyAlignment="1">
      <alignment/>
    </xf>
    <xf numFmtId="4" fontId="75" fillId="41" borderId="20" xfId="0" applyNumberFormat="1" applyFont="1" applyFill="1" applyBorder="1" applyAlignment="1">
      <alignment/>
    </xf>
    <xf numFmtId="4" fontId="75" fillId="41" borderId="50" xfId="0" applyNumberFormat="1" applyFont="1" applyFill="1" applyBorder="1" applyAlignment="1">
      <alignment/>
    </xf>
    <xf numFmtId="4" fontId="80" fillId="41" borderId="20" xfId="0" applyNumberFormat="1" applyFont="1" applyFill="1" applyBorder="1" applyAlignment="1">
      <alignment/>
    </xf>
    <xf numFmtId="3" fontId="80" fillId="41" borderId="20" xfId="0" applyNumberFormat="1" applyFont="1" applyFill="1" applyBorder="1" applyAlignment="1">
      <alignment horizontal="right"/>
    </xf>
    <xf numFmtId="3" fontId="75" fillId="41" borderId="20" xfId="0" applyNumberFormat="1" applyFont="1" applyFill="1" applyBorder="1" applyAlignment="1">
      <alignment/>
    </xf>
    <xf numFmtId="4" fontId="80" fillId="41" borderId="20" xfId="0" applyNumberFormat="1" applyFont="1" applyFill="1" applyBorder="1" applyAlignment="1">
      <alignment horizontal="right"/>
    </xf>
    <xf numFmtId="4" fontId="81" fillId="41" borderId="20" xfId="0" applyNumberFormat="1" applyFont="1" applyFill="1" applyBorder="1" applyAlignment="1">
      <alignment/>
    </xf>
    <xf numFmtId="4" fontId="72" fillId="41" borderId="20" xfId="0" applyNumberFormat="1" applyFont="1" applyFill="1" applyBorder="1" applyAlignment="1">
      <alignment/>
    </xf>
    <xf numFmtId="4" fontId="72" fillId="41" borderId="50" xfId="0" applyNumberFormat="1" applyFont="1" applyFill="1" applyBorder="1" applyAlignment="1">
      <alignment/>
    </xf>
    <xf numFmtId="4" fontId="75" fillId="41" borderId="20" xfId="0" applyNumberFormat="1" applyFont="1" applyFill="1" applyBorder="1" applyAlignment="1">
      <alignment/>
    </xf>
    <xf numFmtId="4" fontId="81" fillId="41" borderId="20" xfId="0" applyNumberFormat="1" applyFont="1" applyFill="1" applyBorder="1" applyAlignment="1">
      <alignment horizontal="right"/>
    </xf>
    <xf numFmtId="4" fontId="72" fillId="41" borderId="20" xfId="0" applyNumberFormat="1" applyFont="1" applyFill="1" applyBorder="1" applyAlignment="1">
      <alignment horizontal="right"/>
    </xf>
    <xf numFmtId="4" fontId="72" fillId="41" borderId="50" xfId="0" applyNumberFormat="1" applyFont="1" applyFill="1" applyBorder="1" applyAlignment="1">
      <alignment horizontal="right"/>
    </xf>
    <xf numFmtId="4" fontId="75" fillId="41" borderId="20" xfId="0" applyNumberFormat="1" applyFont="1" applyFill="1" applyBorder="1" applyAlignment="1">
      <alignment horizontal="right"/>
    </xf>
    <xf numFmtId="3" fontId="80" fillId="41" borderId="20" xfId="0" applyNumberFormat="1" applyFont="1" applyFill="1" applyBorder="1" applyAlignment="1">
      <alignment/>
    </xf>
    <xf numFmtId="4" fontId="75" fillId="41" borderId="50" xfId="0" applyNumberFormat="1" applyFont="1" applyFill="1" applyBorder="1" applyAlignment="1">
      <alignment/>
    </xf>
    <xf numFmtId="4" fontId="80" fillId="41" borderId="22" xfId="0" applyNumberFormat="1" applyFont="1" applyFill="1" applyBorder="1" applyAlignment="1">
      <alignment/>
    </xf>
    <xf numFmtId="3" fontId="80" fillId="41" borderId="22" xfId="0" applyNumberFormat="1" applyFont="1" applyFill="1" applyBorder="1" applyAlignment="1">
      <alignment horizontal="right"/>
    </xf>
    <xf numFmtId="4" fontId="80" fillId="41" borderId="24" xfId="0" applyNumberFormat="1" applyFont="1" applyFill="1" applyBorder="1" applyAlignment="1">
      <alignment/>
    </xf>
    <xf numFmtId="3" fontId="80" fillId="41" borderId="24" xfId="0" applyNumberFormat="1" applyFont="1" applyFill="1" applyBorder="1" applyAlignment="1">
      <alignment horizontal="right"/>
    </xf>
    <xf numFmtId="4" fontId="81" fillId="41" borderId="28" xfId="0" applyNumberFormat="1" applyFont="1" applyFill="1" applyBorder="1" applyAlignment="1">
      <alignment/>
    </xf>
    <xf numFmtId="4" fontId="72" fillId="41" borderId="28" xfId="0" applyNumberFormat="1" applyFont="1" applyFill="1" applyBorder="1" applyAlignment="1">
      <alignment/>
    </xf>
    <xf numFmtId="0" fontId="2" fillId="41" borderId="0" xfId="0" applyFont="1" applyFill="1" applyAlignment="1">
      <alignment/>
    </xf>
    <xf numFmtId="4" fontId="70" fillId="0" borderId="51" xfId="0" applyNumberFormat="1" applyFont="1" applyBorder="1" applyAlignment="1">
      <alignment/>
    </xf>
    <xf numFmtId="4" fontId="69" fillId="0" borderId="52" xfId="0" applyNumberFormat="1" applyFont="1" applyBorder="1" applyAlignment="1">
      <alignment/>
    </xf>
    <xf numFmtId="4" fontId="75" fillId="38" borderId="38" xfId="0" applyNumberFormat="1" applyFont="1" applyFill="1" applyBorder="1" applyAlignment="1">
      <alignment/>
    </xf>
    <xf numFmtId="4" fontId="75" fillId="38" borderId="38" xfId="0" applyNumberFormat="1" applyFont="1" applyFill="1" applyBorder="1" applyAlignment="1">
      <alignment/>
    </xf>
    <xf numFmtId="4" fontId="72" fillId="38" borderId="38" xfId="0" applyNumberFormat="1" applyFont="1" applyFill="1" applyBorder="1" applyAlignment="1">
      <alignment/>
    </xf>
    <xf numFmtId="4" fontId="70" fillId="0" borderId="38" xfId="0" applyNumberFormat="1" applyFont="1" applyBorder="1" applyAlignment="1">
      <alignment/>
    </xf>
    <xf numFmtId="4" fontId="75" fillId="38" borderId="38" xfId="0" applyNumberFormat="1" applyFont="1" applyFill="1" applyBorder="1" applyAlignment="1">
      <alignment horizontal="right"/>
    </xf>
    <xf numFmtId="4" fontId="75" fillId="38" borderId="53" xfId="0" applyNumberFormat="1" applyFont="1" applyFill="1" applyBorder="1" applyAlignment="1">
      <alignment/>
    </xf>
    <xf numFmtId="4" fontId="75" fillId="38" borderId="54" xfId="0" applyNumberFormat="1" applyFont="1" applyFill="1" applyBorder="1" applyAlignment="1">
      <alignment/>
    </xf>
    <xf numFmtId="4" fontId="70" fillId="41" borderId="17" xfId="0" applyNumberFormat="1" applyFont="1" applyFill="1" applyBorder="1" applyAlignment="1">
      <alignment/>
    </xf>
    <xf numFmtId="4" fontId="75" fillId="41" borderId="22" xfId="0" applyNumberFormat="1" applyFont="1" applyFill="1" applyBorder="1" applyAlignment="1">
      <alignment horizontal="right"/>
    </xf>
    <xf numFmtId="4" fontId="75" fillId="41" borderId="22" xfId="0" applyNumberFormat="1" applyFont="1" applyFill="1" applyBorder="1" applyAlignment="1">
      <alignment/>
    </xf>
    <xf numFmtId="4" fontId="75" fillId="41" borderId="22" xfId="0" applyNumberFormat="1" applyFont="1" applyFill="1" applyBorder="1" applyAlignment="1">
      <alignment/>
    </xf>
    <xf numFmtId="4" fontId="75" fillId="41" borderId="24" xfId="0" applyNumberFormat="1" applyFont="1" applyFill="1" applyBorder="1" applyAlignment="1">
      <alignment horizontal="right"/>
    </xf>
    <xf numFmtId="4" fontId="75" fillId="41" borderId="24" xfId="0" applyNumberFormat="1" applyFont="1" applyFill="1" applyBorder="1" applyAlignment="1">
      <alignment/>
    </xf>
    <xf numFmtId="4" fontId="75" fillId="41" borderId="24" xfId="0" applyNumberFormat="1" applyFont="1" applyFill="1" applyBorder="1" applyAlignment="1">
      <alignment/>
    </xf>
    <xf numFmtId="4" fontId="70" fillId="41" borderId="20" xfId="0" applyNumberFormat="1" applyFont="1" applyFill="1" applyBorder="1" applyAlignment="1">
      <alignment/>
    </xf>
    <xf numFmtId="0" fontId="64" fillId="0" borderId="55" xfId="0" applyFont="1" applyBorder="1" applyAlignment="1">
      <alignment/>
    </xf>
    <xf numFmtId="0" fontId="66" fillId="0" borderId="25" xfId="0" applyFont="1" applyBorder="1" applyAlignment="1">
      <alignment/>
    </xf>
    <xf numFmtId="0" fontId="63" fillId="0" borderId="12" xfId="0" applyFont="1" applyBorder="1" applyAlignment="1">
      <alignment/>
    </xf>
    <xf numFmtId="0" fontId="67" fillId="0" borderId="56" xfId="0" applyFont="1" applyBorder="1" applyAlignment="1">
      <alignment/>
    </xf>
    <xf numFmtId="2" fontId="64" fillId="0" borderId="51" xfId="0" applyNumberFormat="1" applyFont="1" applyBorder="1" applyAlignment="1">
      <alignment/>
    </xf>
    <xf numFmtId="2" fontId="69" fillId="40" borderId="17" xfId="0" applyNumberFormat="1" applyFont="1" applyFill="1" applyBorder="1" applyAlignment="1">
      <alignment/>
    </xf>
    <xf numFmtId="2" fontId="70" fillId="34" borderId="17" xfId="0" applyNumberFormat="1" applyFont="1" applyFill="1" applyBorder="1" applyAlignment="1">
      <alignment/>
    </xf>
    <xf numFmtId="0" fontId="64" fillId="0" borderId="0" xfId="0" applyFont="1" applyBorder="1" applyAlignment="1">
      <alignment horizontal="right"/>
    </xf>
    <xf numFmtId="0" fontId="64" fillId="0" borderId="24" xfId="0" applyFont="1" applyBorder="1" applyAlignment="1">
      <alignment/>
    </xf>
    <xf numFmtId="2" fontId="66" fillId="0" borderId="28" xfId="0" applyNumberFormat="1" applyFont="1" applyFill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42" borderId="0" xfId="0" applyFont="1" applyFill="1" applyAlignment="1">
      <alignment/>
    </xf>
    <xf numFmtId="2" fontId="4" fillId="42" borderId="0" xfId="0" applyNumberFormat="1" applyFont="1" applyFill="1" applyAlignment="1">
      <alignment/>
    </xf>
    <xf numFmtId="2" fontId="63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0" fontId="71" fillId="41" borderId="40" xfId="0" applyFont="1" applyFill="1" applyBorder="1" applyAlignment="1">
      <alignment horizontal="center" vertical="center"/>
    </xf>
    <xf numFmtId="0" fontId="71" fillId="41" borderId="28" xfId="0" applyFont="1" applyFill="1" applyBorder="1" applyAlignment="1">
      <alignment horizontal="center" vertical="center"/>
    </xf>
    <xf numFmtId="0" fontId="82" fillId="41" borderId="40" xfId="0" applyFont="1" applyFill="1" applyBorder="1" applyAlignment="1">
      <alignment horizontal="center" vertical="center" wrapText="1"/>
    </xf>
    <xf numFmtId="0" fontId="82" fillId="41" borderId="28" xfId="0" applyFont="1" applyFill="1" applyBorder="1" applyAlignment="1">
      <alignment horizontal="center" vertical="center" wrapText="1"/>
    </xf>
    <xf numFmtId="0" fontId="71" fillId="41" borderId="41" xfId="0" applyFont="1" applyFill="1" applyBorder="1" applyAlignment="1">
      <alignment horizontal="center" vertical="center"/>
    </xf>
    <xf numFmtId="0" fontId="71" fillId="41" borderId="26" xfId="0" applyFont="1" applyFill="1" applyBorder="1" applyAlignment="1">
      <alignment horizontal="center" vertical="center"/>
    </xf>
    <xf numFmtId="0" fontId="77" fillId="41" borderId="55" xfId="0" applyFont="1" applyFill="1" applyBorder="1" applyAlignment="1">
      <alignment horizontal="center"/>
    </xf>
    <xf numFmtId="0" fontId="77" fillId="41" borderId="45" xfId="0" applyFont="1" applyFill="1" applyBorder="1" applyAlignment="1">
      <alignment horizontal="center"/>
    </xf>
    <xf numFmtId="0" fontId="77" fillId="41" borderId="46" xfId="0" applyFont="1" applyFill="1" applyBorder="1" applyAlignment="1">
      <alignment horizontal="center"/>
    </xf>
    <xf numFmtId="0" fontId="71" fillId="41" borderId="56" xfId="0" applyFont="1" applyFill="1" applyBorder="1" applyAlignment="1">
      <alignment horizontal="center" vertical="center"/>
    </xf>
    <xf numFmtId="0" fontId="71" fillId="41" borderId="25" xfId="0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zoomScale="134" zoomScaleNormal="134" zoomScalePageLayoutView="0" workbookViewId="0" topLeftCell="A14">
      <selection activeCell="H29" sqref="H29"/>
    </sheetView>
  </sheetViews>
  <sheetFormatPr defaultColWidth="8.8515625" defaultRowHeight="12.75"/>
  <cols>
    <col min="1" max="1" width="8.8515625" style="5" customWidth="1"/>
    <col min="2" max="2" width="7.140625" style="5" customWidth="1"/>
    <col min="3" max="3" width="47.421875" style="5" customWidth="1"/>
    <col min="4" max="4" width="12.00390625" style="5" customWidth="1"/>
    <col min="5" max="5" width="10.421875" style="5" customWidth="1"/>
    <col min="6" max="6" width="11.00390625" style="5" customWidth="1"/>
    <col min="7" max="7" width="11.140625" style="5" customWidth="1"/>
    <col min="8" max="9" width="11.421875" style="5" customWidth="1"/>
    <col min="10" max="10" width="11.00390625" style="5" customWidth="1"/>
    <col min="11" max="11" width="9.57421875" style="5" bestFit="1" customWidth="1"/>
    <col min="12" max="16384" width="8.8515625" style="5" customWidth="1"/>
  </cols>
  <sheetData>
    <row r="1" spans="1:10" ht="18">
      <c r="A1" s="6"/>
      <c r="B1" s="6"/>
      <c r="C1" s="7" t="s">
        <v>115</v>
      </c>
      <c r="D1" s="7"/>
      <c r="E1" s="7"/>
      <c r="F1" s="6"/>
      <c r="G1" s="6"/>
      <c r="H1" s="6"/>
      <c r="I1" s="6"/>
      <c r="J1" s="6"/>
    </row>
    <row r="2" spans="1:10" ht="15">
      <c r="A2" s="6"/>
      <c r="B2" s="8"/>
      <c r="C2" s="9" t="s">
        <v>112</v>
      </c>
      <c r="D2" s="9"/>
      <c r="E2" s="9"/>
      <c r="F2" s="6"/>
      <c r="G2" s="6"/>
      <c r="H2" s="6"/>
      <c r="I2" s="6"/>
      <c r="J2" s="6"/>
    </row>
    <row r="3" spans="1:10" ht="15">
      <c r="A3" s="6"/>
      <c r="B3" s="6"/>
      <c r="C3" s="10"/>
      <c r="D3" s="10"/>
      <c r="E3" s="10"/>
      <c r="F3" s="6"/>
      <c r="G3" s="6"/>
      <c r="H3" s="6"/>
      <c r="I3" s="6"/>
      <c r="J3" s="6"/>
    </row>
    <row r="4" spans="1:10" ht="15">
      <c r="A4" s="63"/>
      <c r="B4" s="63"/>
      <c r="C4" s="70" t="s">
        <v>15</v>
      </c>
      <c r="D4" s="70"/>
      <c r="E4" s="70"/>
      <c r="F4" s="71"/>
      <c r="G4" s="71" t="s">
        <v>87</v>
      </c>
      <c r="H4" s="63"/>
      <c r="I4" s="63"/>
      <c r="J4" s="63"/>
    </row>
    <row r="5" spans="1:10" ht="13.5" thickBot="1">
      <c r="A5" s="63"/>
      <c r="B5" s="63"/>
      <c r="C5" s="71"/>
      <c r="D5" s="71" t="s">
        <v>8</v>
      </c>
      <c r="E5" s="71" t="s">
        <v>8</v>
      </c>
      <c r="F5" s="71" t="s">
        <v>88</v>
      </c>
      <c r="G5" s="71" t="s">
        <v>16</v>
      </c>
      <c r="H5" s="63"/>
      <c r="I5" s="63"/>
      <c r="J5" s="63"/>
    </row>
    <row r="6" spans="1:10" ht="15.75" thickBot="1">
      <c r="A6" s="63"/>
      <c r="B6" s="196"/>
      <c r="C6" s="197" t="s">
        <v>107</v>
      </c>
      <c r="D6" s="76">
        <v>2016</v>
      </c>
      <c r="E6" s="76">
        <v>2017</v>
      </c>
      <c r="F6" s="98">
        <v>2018</v>
      </c>
      <c r="G6" s="98">
        <v>2018</v>
      </c>
      <c r="H6" s="99">
        <v>2019</v>
      </c>
      <c r="I6" s="98">
        <v>2020</v>
      </c>
      <c r="J6" s="100">
        <v>2021</v>
      </c>
    </row>
    <row r="7" spans="1:10" ht="12.75">
      <c r="A7" s="63"/>
      <c r="B7" s="101">
        <v>223001</v>
      </c>
      <c r="C7" s="95" t="s">
        <v>102</v>
      </c>
      <c r="D7" s="198">
        <v>0</v>
      </c>
      <c r="E7" s="198">
        <v>0</v>
      </c>
      <c r="F7" s="199">
        <v>700</v>
      </c>
      <c r="G7" s="81">
        <v>0</v>
      </c>
      <c r="H7" s="200">
        <v>0</v>
      </c>
      <c r="I7" s="81">
        <v>0</v>
      </c>
      <c r="J7" s="82">
        <v>0</v>
      </c>
    </row>
    <row r="8" spans="1:10" ht="12.75">
      <c r="A8" s="63"/>
      <c r="B8" s="89">
        <v>312001</v>
      </c>
      <c r="C8" s="90" t="s">
        <v>104</v>
      </c>
      <c r="D8" s="91">
        <v>12438.39</v>
      </c>
      <c r="E8" s="94">
        <v>17890.5</v>
      </c>
      <c r="F8" s="92">
        <v>18500</v>
      </c>
      <c r="G8" s="83">
        <v>6100</v>
      </c>
      <c r="H8" s="93">
        <v>7000</v>
      </c>
      <c r="I8" s="83">
        <v>1000</v>
      </c>
      <c r="J8" s="84">
        <v>1000</v>
      </c>
    </row>
    <row r="9" spans="1:10" ht="12.75">
      <c r="A9" s="63"/>
      <c r="B9" s="89">
        <v>312012</v>
      </c>
      <c r="C9" s="90" t="s">
        <v>104</v>
      </c>
      <c r="D9" s="94">
        <v>0</v>
      </c>
      <c r="E9" s="94">
        <v>0</v>
      </c>
      <c r="F9" s="92">
        <v>500</v>
      </c>
      <c r="G9" s="83">
        <v>560</v>
      </c>
      <c r="H9" s="93">
        <v>400</v>
      </c>
      <c r="I9" s="83">
        <v>0</v>
      </c>
      <c r="J9" s="84">
        <v>0</v>
      </c>
    </row>
    <row r="10" spans="1:10" ht="12.75">
      <c r="A10" s="63"/>
      <c r="B10" s="89">
        <v>111003</v>
      </c>
      <c r="C10" s="90" t="s">
        <v>10</v>
      </c>
      <c r="D10" s="201">
        <v>124815.95</v>
      </c>
      <c r="E10" s="91">
        <v>125941.6</v>
      </c>
      <c r="F10" s="92">
        <v>120000</v>
      </c>
      <c r="G10" s="83">
        <v>137700</v>
      </c>
      <c r="H10" s="93">
        <v>141060</v>
      </c>
      <c r="I10" s="83">
        <v>145000</v>
      </c>
      <c r="J10" s="84">
        <v>145000</v>
      </c>
    </row>
    <row r="11" spans="1:10" ht="12.75">
      <c r="A11" s="63"/>
      <c r="B11" s="89">
        <v>121001</v>
      </c>
      <c r="C11" s="90" t="s">
        <v>11</v>
      </c>
      <c r="D11" s="91">
        <v>36017.68</v>
      </c>
      <c r="E11" s="91">
        <v>38912.39</v>
      </c>
      <c r="F11" s="92">
        <v>33000</v>
      </c>
      <c r="G11" s="83">
        <v>32900</v>
      </c>
      <c r="H11" s="93">
        <v>33000</v>
      </c>
      <c r="I11" s="83">
        <v>35000</v>
      </c>
      <c r="J11" s="84">
        <v>35000</v>
      </c>
    </row>
    <row r="12" spans="1:10" ht="12.75">
      <c r="A12" s="63"/>
      <c r="B12" s="89">
        <v>121002</v>
      </c>
      <c r="C12" s="90" t="s">
        <v>12</v>
      </c>
      <c r="D12" s="91">
        <v>4059.59</v>
      </c>
      <c r="E12" s="91">
        <v>4351.2</v>
      </c>
      <c r="F12" s="92">
        <v>4500</v>
      </c>
      <c r="G12" s="83">
        <v>3140</v>
      </c>
      <c r="H12" s="93">
        <v>4500</v>
      </c>
      <c r="I12" s="83">
        <v>4700</v>
      </c>
      <c r="J12" s="84">
        <v>4700</v>
      </c>
    </row>
    <row r="13" spans="1:10" ht="12.75">
      <c r="A13" s="63"/>
      <c r="B13" s="89">
        <v>121003</v>
      </c>
      <c r="C13" s="90" t="s">
        <v>85</v>
      </c>
      <c r="D13" s="91">
        <v>48.36</v>
      </c>
      <c r="E13" s="91">
        <v>11.32</v>
      </c>
      <c r="F13" s="92">
        <v>15</v>
      </c>
      <c r="G13" s="83">
        <v>9.5</v>
      </c>
      <c r="H13" s="93">
        <v>15</v>
      </c>
      <c r="I13" s="83">
        <v>100</v>
      </c>
      <c r="J13" s="84">
        <v>100</v>
      </c>
    </row>
    <row r="14" spans="1:10" ht="12.75">
      <c r="A14" s="63"/>
      <c r="B14" s="89">
        <v>133001</v>
      </c>
      <c r="C14" s="90" t="s">
        <v>13</v>
      </c>
      <c r="D14" s="91">
        <v>468.18</v>
      </c>
      <c r="E14" s="124">
        <v>390</v>
      </c>
      <c r="F14" s="92">
        <v>550</v>
      </c>
      <c r="G14" s="83">
        <v>415</v>
      </c>
      <c r="H14" s="93">
        <v>550</v>
      </c>
      <c r="I14" s="83">
        <v>600</v>
      </c>
      <c r="J14" s="84">
        <v>600</v>
      </c>
    </row>
    <row r="15" spans="1:11" ht="12.75">
      <c r="A15" s="63"/>
      <c r="B15" s="89">
        <v>133012</v>
      </c>
      <c r="C15" s="90" t="s">
        <v>90</v>
      </c>
      <c r="D15" s="91">
        <v>654.5</v>
      </c>
      <c r="E15" s="124">
        <v>408</v>
      </c>
      <c r="F15" s="92">
        <v>850</v>
      </c>
      <c r="G15" s="83">
        <v>312</v>
      </c>
      <c r="H15" s="93">
        <v>850</v>
      </c>
      <c r="I15" s="83">
        <v>1000</v>
      </c>
      <c r="J15" s="84">
        <v>1000</v>
      </c>
      <c r="K15" s="209"/>
    </row>
    <row r="16" spans="1:10" ht="12.75">
      <c r="A16" s="63"/>
      <c r="B16" s="89">
        <v>133013</v>
      </c>
      <c r="C16" s="90" t="s">
        <v>103</v>
      </c>
      <c r="D16" s="91">
        <v>5065.85</v>
      </c>
      <c r="E16" s="91">
        <v>5884.46</v>
      </c>
      <c r="F16" s="92">
        <v>9290</v>
      </c>
      <c r="G16" s="83">
        <v>6100</v>
      </c>
      <c r="H16" s="93">
        <v>9290</v>
      </c>
      <c r="I16" s="83">
        <v>9800</v>
      </c>
      <c r="J16" s="84">
        <v>9800</v>
      </c>
    </row>
    <row r="17" spans="1:10" ht="12.75">
      <c r="A17" s="63"/>
      <c r="B17" s="89">
        <v>212003</v>
      </c>
      <c r="C17" s="90" t="s">
        <v>14</v>
      </c>
      <c r="D17" s="91">
        <v>8626.9</v>
      </c>
      <c r="E17" s="91">
        <v>9694.92</v>
      </c>
      <c r="F17" s="92">
        <v>13500</v>
      </c>
      <c r="G17" s="83">
        <v>10390</v>
      </c>
      <c r="H17" s="93">
        <v>13350</v>
      </c>
      <c r="I17" s="83">
        <v>14500</v>
      </c>
      <c r="J17" s="84">
        <v>14500</v>
      </c>
    </row>
    <row r="18" spans="1:10" ht="12.75">
      <c r="A18" s="63"/>
      <c r="B18" s="89">
        <v>221004</v>
      </c>
      <c r="C18" s="90" t="s">
        <v>97</v>
      </c>
      <c r="D18" s="91">
        <v>3300.59</v>
      </c>
      <c r="E18" s="91">
        <v>1029.34</v>
      </c>
      <c r="F18" s="92">
        <v>700</v>
      </c>
      <c r="G18" s="83">
        <v>380</v>
      </c>
      <c r="H18" s="93">
        <v>900</v>
      </c>
      <c r="I18" s="83">
        <v>1500</v>
      </c>
      <c r="J18" s="84">
        <v>1500</v>
      </c>
    </row>
    <row r="19" spans="1:10" ht="12.75">
      <c r="A19" s="63"/>
      <c r="B19" s="89">
        <v>222001</v>
      </c>
      <c r="C19" s="90" t="s">
        <v>116</v>
      </c>
      <c r="D19" s="94">
        <v>0</v>
      </c>
      <c r="E19" s="94">
        <v>0</v>
      </c>
      <c r="F19" s="92">
        <v>0</v>
      </c>
      <c r="G19" s="83">
        <v>30</v>
      </c>
      <c r="H19" s="93">
        <v>0</v>
      </c>
      <c r="I19" s="83">
        <v>0</v>
      </c>
      <c r="J19" s="84">
        <v>0</v>
      </c>
    </row>
    <row r="20" spans="1:10" ht="12.75">
      <c r="A20" s="63"/>
      <c r="B20" s="89">
        <v>223001</v>
      </c>
      <c r="C20" s="90" t="s">
        <v>105</v>
      </c>
      <c r="D20" s="94">
        <v>0</v>
      </c>
      <c r="E20" s="94">
        <v>495.8</v>
      </c>
      <c r="F20" s="92">
        <v>700</v>
      </c>
      <c r="G20" s="83">
        <v>630</v>
      </c>
      <c r="H20" s="93">
        <v>800</v>
      </c>
      <c r="I20" s="83">
        <v>800</v>
      </c>
      <c r="J20" s="84">
        <v>800</v>
      </c>
    </row>
    <row r="21" spans="1:10" ht="12.75">
      <c r="A21" s="63"/>
      <c r="B21" s="89">
        <v>223002</v>
      </c>
      <c r="C21" s="90" t="s">
        <v>98</v>
      </c>
      <c r="D21" s="94">
        <v>0</v>
      </c>
      <c r="E21" s="94">
        <v>0</v>
      </c>
      <c r="F21" s="92">
        <v>100</v>
      </c>
      <c r="G21" s="83">
        <v>150</v>
      </c>
      <c r="H21" s="93">
        <v>200</v>
      </c>
      <c r="I21" s="83">
        <v>250</v>
      </c>
      <c r="J21" s="84">
        <v>250</v>
      </c>
    </row>
    <row r="22" spans="1:10" ht="12.75">
      <c r="A22" s="63"/>
      <c r="B22" s="89">
        <v>229001</v>
      </c>
      <c r="C22" s="90" t="s">
        <v>99</v>
      </c>
      <c r="D22" s="94">
        <v>0</v>
      </c>
      <c r="E22" s="94">
        <v>0</v>
      </c>
      <c r="F22" s="92">
        <v>600</v>
      </c>
      <c r="G22" s="83">
        <v>445</v>
      </c>
      <c r="H22" s="93">
        <v>550</v>
      </c>
      <c r="I22" s="83">
        <v>700</v>
      </c>
      <c r="J22" s="84">
        <v>700</v>
      </c>
    </row>
    <row r="23" spans="1:10" ht="12.75">
      <c r="A23" s="63"/>
      <c r="B23" s="89">
        <v>229002</v>
      </c>
      <c r="C23" s="90" t="s">
        <v>78</v>
      </c>
      <c r="D23" s="91">
        <v>11248.71</v>
      </c>
      <c r="E23" s="91">
        <v>11512.71</v>
      </c>
      <c r="F23" s="92">
        <v>12500</v>
      </c>
      <c r="G23" s="83">
        <v>7200</v>
      </c>
      <c r="H23" s="93">
        <v>12500</v>
      </c>
      <c r="I23" s="83">
        <v>13400</v>
      </c>
      <c r="J23" s="84">
        <v>13400</v>
      </c>
    </row>
    <row r="24" spans="1:10" ht="12.75">
      <c r="A24" s="63"/>
      <c r="B24" s="89">
        <v>243</v>
      </c>
      <c r="C24" s="90" t="s">
        <v>79</v>
      </c>
      <c r="D24" s="94">
        <v>0</v>
      </c>
      <c r="E24" s="94">
        <v>0</v>
      </c>
      <c r="F24" s="92">
        <v>5</v>
      </c>
      <c r="G24" s="83">
        <v>1</v>
      </c>
      <c r="H24" s="93">
        <v>5</v>
      </c>
      <c r="I24" s="83">
        <v>5</v>
      </c>
      <c r="J24" s="84">
        <v>5</v>
      </c>
    </row>
    <row r="25" spans="1:10" ht="12.75">
      <c r="A25" s="63"/>
      <c r="B25" s="89">
        <v>292012</v>
      </c>
      <c r="C25" s="90" t="s">
        <v>18</v>
      </c>
      <c r="D25" s="94">
        <v>0</v>
      </c>
      <c r="E25" s="91">
        <v>202.84</v>
      </c>
      <c r="F25" s="92">
        <v>200</v>
      </c>
      <c r="G25" s="83">
        <v>270</v>
      </c>
      <c r="H25" s="93">
        <v>350</v>
      </c>
      <c r="I25" s="83">
        <v>450</v>
      </c>
      <c r="J25" s="84">
        <v>450</v>
      </c>
    </row>
    <row r="26" spans="1:10" ht="12.75">
      <c r="A26" s="63"/>
      <c r="B26" s="90">
        <v>292017</v>
      </c>
      <c r="C26" s="96" t="s">
        <v>80</v>
      </c>
      <c r="D26" s="96">
        <v>3621.51</v>
      </c>
      <c r="E26" s="83">
        <v>3862.4</v>
      </c>
      <c r="F26" s="92">
        <v>3500</v>
      </c>
      <c r="G26" s="83">
        <v>2650</v>
      </c>
      <c r="H26" s="93">
        <v>2500</v>
      </c>
      <c r="I26" s="83">
        <v>2500</v>
      </c>
      <c r="J26" s="84">
        <v>2500</v>
      </c>
    </row>
    <row r="27" spans="1:10" ht="12.75">
      <c r="A27" s="63"/>
      <c r="B27" s="90">
        <v>223003</v>
      </c>
      <c r="C27" s="96" t="s">
        <v>117</v>
      </c>
      <c r="D27" s="83">
        <v>0</v>
      </c>
      <c r="E27" s="83">
        <v>1812.27</v>
      </c>
      <c r="F27" s="92">
        <v>0</v>
      </c>
      <c r="G27" s="83">
        <v>1230</v>
      </c>
      <c r="H27" s="93">
        <v>1400</v>
      </c>
      <c r="I27" s="83">
        <v>1500</v>
      </c>
      <c r="J27" s="84">
        <v>1500</v>
      </c>
    </row>
    <row r="28" spans="1:10" ht="13.5" thickBot="1">
      <c r="A28" s="63"/>
      <c r="B28" s="105">
        <v>312002</v>
      </c>
      <c r="C28" s="202" t="s">
        <v>119</v>
      </c>
      <c r="D28" s="106">
        <v>0</v>
      </c>
      <c r="E28" s="106">
        <v>0</v>
      </c>
      <c r="F28" s="109">
        <v>0</v>
      </c>
      <c r="G28" s="106">
        <v>0</v>
      </c>
      <c r="H28" s="117">
        <v>54000</v>
      </c>
      <c r="I28" s="106">
        <v>0</v>
      </c>
      <c r="J28" s="107">
        <v>0</v>
      </c>
    </row>
    <row r="29" spans="1:10" ht="14.25" thickBot="1">
      <c r="A29" s="63"/>
      <c r="B29" s="194"/>
      <c r="C29" s="195" t="s">
        <v>17</v>
      </c>
      <c r="D29" s="103">
        <f aca="true" t="shared" si="0" ref="D29:J29">SUM(D7:D28)</f>
        <v>210366.20999999996</v>
      </c>
      <c r="E29" s="103">
        <f t="shared" si="0"/>
        <v>222399.74999999997</v>
      </c>
      <c r="F29" s="103">
        <f t="shared" si="0"/>
        <v>219710</v>
      </c>
      <c r="G29" s="103">
        <f t="shared" si="0"/>
        <v>210612.5</v>
      </c>
      <c r="H29" s="121">
        <f>SUM(H7:H28)</f>
        <v>283220</v>
      </c>
      <c r="I29" s="203">
        <f t="shared" si="0"/>
        <v>232805</v>
      </c>
      <c r="J29" s="203">
        <f t="shared" si="0"/>
        <v>232805</v>
      </c>
    </row>
    <row r="30" spans="1:10" ht="14.25" thickBot="1">
      <c r="A30" s="63"/>
      <c r="B30" s="64"/>
      <c r="C30" s="65"/>
      <c r="D30" s="122"/>
      <c r="E30" s="65"/>
      <c r="F30" s="11"/>
      <c r="G30" s="11"/>
      <c r="H30" s="66"/>
      <c r="I30" s="11"/>
      <c r="J30" s="11"/>
    </row>
    <row r="31" spans="1:10" ht="15.75" thickBot="1">
      <c r="A31" s="63"/>
      <c r="B31" s="67"/>
      <c r="C31" s="76" t="s">
        <v>106</v>
      </c>
      <c r="D31" s="76">
        <v>2016</v>
      </c>
      <c r="E31" s="76">
        <v>2017</v>
      </c>
      <c r="F31" s="98">
        <v>2018</v>
      </c>
      <c r="G31" s="98">
        <v>2018</v>
      </c>
      <c r="H31" s="99">
        <v>2019</v>
      </c>
      <c r="I31" s="98">
        <v>2020</v>
      </c>
      <c r="J31" s="100">
        <v>2021</v>
      </c>
    </row>
    <row r="32" spans="1:10" ht="13.5" thickBot="1">
      <c r="A32" s="63"/>
      <c r="B32" s="110">
        <v>322002</v>
      </c>
      <c r="C32" s="95" t="s">
        <v>118</v>
      </c>
      <c r="D32" s="81">
        <v>0</v>
      </c>
      <c r="E32" s="83">
        <v>0</v>
      </c>
      <c r="F32" s="81">
        <v>200000</v>
      </c>
      <c r="G32" s="81">
        <v>110000</v>
      </c>
      <c r="H32" s="104">
        <v>20000</v>
      </c>
      <c r="I32" s="81">
        <v>0</v>
      </c>
      <c r="J32" s="82">
        <v>0</v>
      </c>
    </row>
    <row r="33" spans="1:10" ht="13.5">
      <c r="A33" s="63"/>
      <c r="B33" s="101">
        <v>322008</v>
      </c>
      <c r="C33" s="90" t="s">
        <v>100</v>
      </c>
      <c r="D33" s="83">
        <v>0</v>
      </c>
      <c r="E33" s="83">
        <v>0</v>
      </c>
      <c r="F33" s="108">
        <v>120000</v>
      </c>
      <c r="G33" s="83">
        <v>0</v>
      </c>
      <c r="H33" s="116">
        <v>0</v>
      </c>
      <c r="I33" s="83">
        <v>0</v>
      </c>
      <c r="J33" s="84">
        <v>0</v>
      </c>
    </row>
    <row r="34" spans="1:10" ht="13.5">
      <c r="A34" s="63"/>
      <c r="B34" s="89">
        <v>320</v>
      </c>
      <c r="C34" s="90" t="s">
        <v>126</v>
      </c>
      <c r="D34" s="96">
        <v>71398.93</v>
      </c>
      <c r="E34" s="83">
        <v>0</v>
      </c>
      <c r="F34" s="92">
        <v>0</v>
      </c>
      <c r="G34" s="83">
        <v>0</v>
      </c>
      <c r="H34" s="116">
        <v>272000</v>
      </c>
      <c r="I34" s="83">
        <v>0</v>
      </c>
      <c r="J34" s="84">
        <v>0</v>
      </c>
    </row>
    <row r="35" spans="1:10" ht="13.5" thickBot="1">
      <c r="A35" s="63"/>
      <c r="B35" s="97">
        <v>231</v>
      </c>
      <c r="C35" s="105" t="s">
        <v>93</v>
      </c>
      <c r="D35" s="106">
        <v>0</v>
      </c>
      <c r="E35" s="106">
        <v>1293.88</v>
      </c>
      <c r="F35" s="109">
        <v>0</v>
      </c>
      <c r="G35" s="106">
        <v>0</v>
      </c>
      <c r="H35" s="117">
        <v>0</v>
      </c>
      <c r="I35" s="106">
        <v>0</v>
      </c>
      <c r="J35" s="107">
        <v>0</v>
      </c>
    </row>
    <row r="36" spans="1:10" ht="14.25" thickBot="1">
      <c r="A36" s="63"/>
      <c r="B36" s="87"/>
      <c r="C36" s="102" t="s">
        <v>17</v>
      </c>
      <c r="D36" s="103">
        <f aca="true" t="shared" si="1" ref="D36:J36">SUM(D32:D35)</f>
        <v>71398.93</v>
      </c>
      <c r="E36" s="103">
        <f t="shared" si="1"/>
        <v>1293.88</v>
      </c>
      <c r="F36" s="103">
        <f t="shared" si="1"/>
        <v>320000</v>
      </c>
      <c r="G36" s="103">
        <f t="shared" si="1"/>
        <v>110000</v>
      </c>
      <c r="H36" s="121">
        <f>SUM(H32:H35)</f>
        <v>292000</v>
      </c>
      <c r="I36" s="103">
        <f t="shared" si="1"/>
        <v>0</v>
      </c>
      <c r="J36" s="103">
        <f t="shared" si="1"/>
        <v>0</v>
      </c>
    </row>
    <row r="37" spans="1:10" ht="14.25" thickBot="1">
      <c r="A37" s="63"/>
      <c r="B37" s="63"/>
      <c r="C37" s="65"/>
      <c r="D37" s="122"/>
      <c r="E37" s="65"/>
      <c r="F37" s="11"/>
      <c r="G37" s="11"/>
      <c r="H37" s="66"/>
      <c r="I37" s="11"/>
      <c r="J37" s="11"/>
    </row>
    <row r="38" spans="1:10" ht="15.75" thickBot="1">
      <c r="A38" s="63"/>
      <c r="B38" s="68"/>
      <c r="C38" s="73" t="s">
        <v>109</v>
      </c>
      <c r="D38" s="72">
        <v>2016</v>
      </c>
      <c r="E38" s="72">
        <v>2017</v>
      </c>
      <c r="F38" s="73">
        <v>2018</v>
      </c>
      <c r="G38" s="73">
        <v>2018</v>
      </c>
      <c r="H38" s="74">
        <v>2019</v>
      </c>
      <c r="I38" s="73">
        <v>2020</v>
      </c>
      <c r="J38" s="75">
        <v>2021</v>
      </c>
    </row>
    <row r="39" spans="1:10" ht="13.5" thickBot="1">
      <c r="A39" s="63"/>
      <c r="B39" s="85">
        <v>454001</v>
      </c>
      <c r="C39" s="86" t="s">
        <v>108</v>
      </c>
      <c r="D39" s="78">
        <v>0</v>
      </c>
      <c r="E39" s="78">
        <v>4600</v>
      </c>
      <c r="F39" s="77">
        <v>0</v>
      </c>
      <c r="G39" s="78">
        <v>17151</v>
      </c>
      <c r="H39" s="115">
        <v>0</v>
      </c>
      <c r="I39" s="78">
        <v>0</v>
      </c>
      <c r="J39" s="80">
        <v>0</v>
      </c>
    </row>
    <row r="40" spans="1:10" ht="14.25" thickBot="1">
      <c r="A40" s="63"/>
      <c r="B40" s="87"/>
      <c r="C40" s="88" t="s">
        <v>17</v>
      </c>
      <c r="D40" s="79">
        <v>0</v>
      </c>
      <c r="E40" s="79">
        <f>SUM(E39)</f>
        <v>4600</v>
      </c>
      <c r="F40" s="79">
        <f>SUM(D40:E40)</f>
        <v>4600</v>
      </c>
      <c r="G40" s="79">
        <f>SUM(G39)</f>
        <v>17151</v>
      </c>
      <c r="H40" s="118">
        <f>SUM(H39)</f>
        <v>0</v>
      </c>
      <c r="I40" s="79">
        <f>SUM(I39)</f>
        <v>0</v>
      </c>
      <c r="J40" s="79">
        <f>SUM(J39)</f>
        <v>0</v>
      </c>
    </row>
    <row r="41" spans="1:10" ht="13.5">
      <c r="A41" s="63"/>
      <c r="B41" s="64"/>
      <c r="C41" s="64"/>
      <c r="D41" s="123"/>
      <c r="E41" s="64"/>
      <c r="F41" s="11"/>
      <c r="G41" s="11"/>
      <c r="H41" s="66"/>
      <c r="I41" s="11"/>
      <c r="J41" s="11"/>
    </row>
    <row r="42" spans="1:10" ht="18">
      <c r="A42" s="63"/>
      <c r="B42" s="64"/>
      <c r="C42" s="111" t="s">
        <v>17</v>
      </c>
      <c r="D42" s="120">
        <f aca="true" t="shared" si="2" ref="D42:J42">SUM(D29+D36+D40)</f>
        <v>281765.13999999996</v>
      </c>
      <c r="E42" s="120">
        <f t="shared" si="2"/>
        <v>228293.62999999998</v>
      </c>
      <c r="F42" s="120">
        <f t="shared" si="2"/>
        <v>544310</v>
      </c>
      <c r="G42" s="120">
        <f t="shared" si="2"/>
        <v>337763.5</v>
      </c>
      <c r="H42" s="119">
        <f t="shared" si="2"/>
        <v>575220</v>
      </c>
      <c r="I42" s="120">
        <f t="shared" si="2"/>
        <v>232805</v>
      </c>
      <c r="J42" s="120">
        <f t="shared" si="2"/>
        <v>232805</v>
      </c>
    </row>
    <row r="43" spans="1:10" ht="18">
      <c r="A43" s="63"/>
      <c r="B43" s="63"/>
      <c r="C43" s="69"/>
      <c r="D43" s="111"/>
      <c r="E43" s="69"/>
      <c r="F43" s="63"/>
      <c r="G43" s="63"/>
      <c r="H43" s="63"/>
      <c r="I43" s="63"/>
      <c r="J43" s="63"/>
    </row>
    <row r="44" spans="1:10" ht="12.75">
      <c r="A44" s="63"/>
      <c r="B44" s="63"/>
      <c r="C44" s="71" t="s">
        <v>127</v>
      </c>
      <c r="D44" s="71" t="s">
        <v>121</v>
      </c>
      <c r="E44" s="71" t="s">
        <v>122</v>
      </c>
      <c r="F44" s="71"/>
      <c r="G44" s="63"/>
      <c r="H44" s="63"/>
      <c r="I44" s="63"/>
      <c r="J44" s="63"/>
    </row>
    <row r="45" spans="1:10" ht="12.75">
      <c r="A45" s="63"/>
      <c r="B45" s="63"/>
      <c r="C45" s="71" t="s">
        <v>120</v>
      </c>
      <c r="D45" s="112">
        <v>40000</v>
      </c>
      <c r="E45" s="112">
        <v>2000</v>
      </c>
      <c r="F45" s="113">
        <v>0.05</v>
      </c>
      <c r="G45" s="63"/>
      <c r="H45" s="63"/>
      <c r="I45" s="63"/>
      <c r="J45" s="63"/>
    </row>
    <row r="46" spans="3:6" ht="12.75">
      <c r="C46" s="71" t="s">
        <v>123</v>
      </c>
      <c r="D46" s="112">
        <v>97000</v>
      </c>
      <c r="E46" s="112">
        <v>4850</v>
      </c>
      <c r="F46" s="113">
        <v>0.05</v>
      </c>
    </row>
    <row r="47" spans="3:6" ht="12.75">
      <c r="C47" s="71" t="s">
        <v>124</v>
      </c>
      <c r="D47" s="112">
        <v>24000</v>
      </c>
      <c r="E47" s="112">
        <v>1200</v>
      </c>
      <c r="F47" s="113">
        <v>0.05</v>
      </c>
    </row>
    <row r="48" spans="3:6" ht="12.75">
      <c r="C48" s="71" t="s">
        <v>125</v>
      </c>
      <c r="D48" s="112">
        <v>111000</v>
      </c>
      <c r="E48" s="112">
        <v>0</v>
      </c>
      <c r="F48" s="113">
        <v>0</v>
      </c>
    </row>
    <row r="49" spans="3:6" ht="13.5">
      <c r="C49" s="71"/>
      <c r="D49" s="114">
        <f>SUM(D45:D48)</f>
        <v>272000</v>
      </c>
      <c r="E49" s="114">
        <f>SUM(E45:E48)</f>
        <v>8050</v>
      </c>
      <c r="F49" s="71"/>
    </row>
    <row r="50" spans="3:5" ht="12.75">
      <c r="C50" s="71" t="s">
        <v>141</v>
      </c>
      <c r="E50" s="112">
        <v>2700</v>
      </c>
    </row>
    <row r="51" spans="3:5" ht="13.5">
      <c r="C51" s="6" t="s">
        <v>142</v>
      </c>
      <c r="E51" s="114">
        <f>SUM(E49:E50)</f>
        <v>10750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0"/>
  <sheetViews>
    <sheetView tabSelected="1" zoomScale="120" zoomScaleNormal="120" zoomScalePageLayoutView="0" workbookViewId="0" topLeftCell="B3">
      <selection activeCell="K62" sqref="K62"/>
    </sheetView>
  </sheetViews>
  <sheetFormatPr defaultColWidth="8.8515625" defaultRowHeight="12.75"/>
  <cols>
    <col min="1" max="1" width="6.8515625" style="0" customWidth="1"/>
    <col min="2" max="2" width="6.421875" style="0" customWidth="1"/>
    <col min="3" max="3" width="27.57421875" style="0" customWidth="1"/>
    <col min="4" max="4" width="7.57421875" style="0" customWidth="1"/>
    <col min="5" max="5" width="11.00390625" style="0" customWidth="1"/>
    <col min="6" max="6" width="10.421875" style="0" customWidth="1"/>
    <col min="7" max="7" width="10.57421875" style="0" customWidth="1"/>
    <col min="8" max="8" width="11.140625" style="0" customWidth="1"/>
    <col min="9" max="9" width="10.57421875" style="0" customWidth="1"/>
    <col min="10" max="10" width="9.8515625" style="0" customWidth="1"/>
    <col min="11" max="11" width="10.57421875" style="0" customWidth="1"/>
    <col min="12" max="12" width="8.8515625" style="0" customWidth="1"/>
    <col min="13" max="13" width="8.8515625" style="0" bestFit="1" customWidth="1"/>
    <col min="14" max="14" width="9.421875" style="0" hidden="1" customWidth="1"/>
    <col min="15" max="15" width="7.140625" style="0" hidden="1" customWidth="1"/>
    <col min="16" max="16" width="11.00390625" style="0" customWidth="1"/>
    <col min="17" max="17" width="0.85546875" style="2" hidden="1" customWidth="1"/>
    <col min="18" max="18" width="11.00390625" style="0" customWidth="1"/>
    <col min="19" max="19" width="8.8515625" style="0" hidden="1" customWidth="1"/>
    <col min="20" max="20" width="7.57421875" style="0" hidden="1" customWidth="1"/>
    <col min="21" max="21" width="11.00390625" style="0" bestFit="1" customWidth="1"/>
    <col min="22" max="22" width="10.140625" style="0" customWidth="1"/>
    <col min="23" max="23" width="9.421875" style="0" customWidth="1"/>
    <col min="24" max="24" width="11.8515625" style="0" customWidth="1"/>
    <col min="25" max="25" width="11.00390625" style="0" customWidth="1"/>
    <col min="26" max="26" width="11.421875" style="0" customWidth="1"/>
  </cols>
  <sheetData>
    <row r="1" spans="1:23" ht="15.75" customHeight="1">
      <c r="A1" s="6"/>
      <c r="B1" s="6"/>
      <c r="C1" s="7" t="s">
        <v>43</v>
      </c>
      <c r="D1" s="6"/>
      <c r="E1" s="6"/>
      <c r="P1" s="1"/>
      <c r="U1" s="3"/>
      <c r="V1" s="3"/>
      <c r="W1" s="3"/>
    </row>
    <row r="2" spans="1:24" ht="15">
      <c r="A2" s="6"/>
      <c r="B2" s="6"/>
      <c r="C2" s="9" t="s">
        <v>114</v>
      </c>
      <c r="D2" s="12"/>
      <c r="E2" s="6"/>
      <c r="I2" s="129"/>
      <c r="J2" s="129"/>
      <c r="K2" s="129"/>
      <c r="L2" s="129"/>
      <c r="M2" s="129"/>
      <c r="N2" s="129"/>
      <c r="O2" s="129"/>
      <c r="P2" s="129"/>
      <c r="Q2" s="130"/>
      <c r="R2" s="129"/>
      <c r="S2" s="129"/>
      <c r="T2" s="129"/>
      <c r="U2" s="129"/>
      <c r="V2" s="129"/>
      <c r="W2" s="129"/>
      <c r="X2" s="129"/>
    </row>
    <row r="3" spans="1:24" ht="19.5" thickBot="1">
      <c r="A3" s="6"/>
      <c r="B3" s="6"/>
      <c r="C3" s="6"/>
      <c r="D3" s="6"/>
      <c r="E3" s="6"/>
      <c r="I3" s="129"/>
      <c r="J3" s="129"/>
      <c r="K3" s="129"/>
      <c r="L3" s="129"/>
      <c r="M3" s="129"/>
      <c r="N3" s="129"/>
      <c r="O3" s="129"/>
      <c r="P3" s="176">
        <v>2019</v>
      </c>
      <c r="Q3" s="130"/>
      <c r="R3" s="129"/>
      <c r="S3" s="129"/>
      <c r="T3" s="129"/>
      <c r="U3" s="129"/>
      <c r="V3" s="129"/>
      <c r="W3" s="129"/>
      <c r="X3" s="129"/>
    </row>
    <row r="4" spans="1:29" ht="12.75">
      <c r="A4" s="13"/>
      <c r="B4" s="13"/>
      <c r="C4" s="14"/>
      <c r="D4" s="15"/>
      <c r="E4" s="16" t="s">
        <v>0</v>
      </c>
      <c r="F4" s="17" t="s">
        <v>0</v>
      </c>
      <c r="G4" s="17" t="s">
        <v>0</v>
      </c>
      <c r="H4" s="18" t="s">
        <v>0</v>
      </c>
      <c r="I4" s="131"/>
      <c r="J4" s="132"/>
      <c r="K4" s="132"/>
      <c r="L4" s="132"/>
      <c r="M4" s="132"/>
      <c r="N4" s="132"/>
      <c r="O4" s="132"/>
      <c r="P4" s="133"/>
      <c r="Q4" s="134"/>
      <c r="R4" s="134"/>
      <c r="S4" s="134"/>
      <c r="T4" s="134"/>
      <c r="U4" s="135"/>
      <c r="V4" s="134"/>
      <c r="W4" s="135"/>
      <c r="X4" s="136" t="s">
        <v>0</v>
      </c>
      <c r="Y4" s="17" t="s">
        <v>0</v>
      </c>
      <c r="Z4" s="17" t="s">
        <v>0</v>
      </c>
      <c r="AA4" s="6"/>
      <c r="AB4" s="6"/>
      <c r="AC4" s="6"/>
    </row>
    <row r="5" spans="1:29" ht="43.5" customHeight="1" thickBot="1">
      <c r="A5" s="19"/>
      <c r="B5" s="19"/>
      <c r="C5" s="20" t="s">
        <v>19</v>
      </c>
      <c r="D5" s="21" t="s">
        <v>20</v>
      </c>
      <c r="E5" s="22" t="s">
        <v>8</v>
      </c>
      <c r="F5" s="23" t="s">
        <v>8</v>
      </c>
      <c r="G5" s="23"/>
      <c r="H5" s="24" t="s">
        <v>9</v>
      </c>
      <c r="I5" s="218" t="s">
        <v>1</v>
      </c>
      <c r="J5" s="219"/>
      <c r="K5" s="219"/>
      <c r="L5" s="219"/>
      <c r="M5" s="219"/>
      <c r="N5" s="219"/>
      <c r="O5" s="219"/>
      <c r="P5" s="220"/>
      <c r="Q5" s="137"/>
      <c r="R5" s="219" t="s">
        <v>111</v>
      </c>
      <c r="S5" s="219"/>
      <c r="T5" s="219"/>
      <c r="U5" s="220"/>
      <c r="V5" s="137" t="s">
        <v>96</v>
      </c>
      <c r="W5" s="138" t="s">
        <v>82</v>
      </c>
      <c r="X5" s="139"/>
      <c r="Y5" s="23"/>
      <c r="Z5" s="23"/>
      <c r="AA5" s="6"/>
      <c r="AB5" s="6"/>
      <c r="AC5" s="6"/>
    </row>
    <row r="6" spans="1:29" ht="28.5" customHeight="1" thickBot="1">
      <c r="A6" s="19"/>
      <c r="B6" s="19"/>
      <c r="C6" s="25"/>
      <c r="D6" s="26"/>
      <c r="E6" s="22" t="s">
        <v>3</v>
      </c>
      <c r="F6" s="23" t="s">
        <v>3</v>
      </c>
      <c r="G6" s="23" t="s">
        <v>3</v>
      </c>
      <c r="H6" s="23" t="s">
        <v>3</v>
      </c>
      <c r="I6" s="140"/>
      <c r="J6" s="140"/>
      <c r="K6" s="140" t="s">
        <v>2</v>
      </c>
      <c r="L6" s="140"/>
      <c r="M6" s="140"/>
      <c r="N6" s="140"/>
      <c r="O6" s="140"/>
      <c r="P6" s="141"/>
      <c r="Q6" s="140"/>
      <c r="R6" s="140"/>
      <c r="S6" s="140"/>
      <c r="T6" s="140"/>
      <c r="U6" s="141"/>
      <c r="V6" s="142"/>
      <c r="W6" s="143"/>
      <c r="X6" s="139" t="s">
        <v>3</v>
      </c>
      <c r="Y6" s="23" t="s">
        <v>3</v>
      </c>
      <c r="Z6" s="23" t="s">
        <v>3</v>
      </c>
      <c r="AA6" s="6"/>
      <c r="AB6" s="6"/>
      <c r="AC6" s="6"/>
    </row>
    <row r="7" spans="1:29" ht="12.75" customHeight="1">
      <c r="A7" s="19"/>
      <c r="B7" s="19"/>
      <c r="C7" s="25"/>
      <c r="D7" s="26"/>
      <c r="E7" s="22" t="s">
        <v>7</v>
      </c>
      <c r="F7" s="23" t="s">
        <v>7</v>
      </c>
      <c r="G7" s="23" t="s">
        <v>7</v>
      </c>
      <c r="H7" s="23" t="s">
        <v>7</v>
      </c>
      <c r="I7" s="221">
        <v>610</v>
      </c>
      <c r="J7" s="212">
        <v>620</v>
      </c>
      <c r="K7" s="212">
        <v>630</v>
      </c>
      <c r="L7" s="212">
        <v>640</v>
      </c>
      <c r="M7" s="212">
        <v>650</v>
      </c>
      <c r="N7" s="214" t="s">
        <v>4</v>
      </c>
      <c r="O7" s="214" t="s">
        <v>5</v>
      </c>
      <c r="P7" s="216" t="s">
        <v>6</v>
      </c>
      <c r="Q7" s="144"/>
      <c r="R7" s="212">
        <v>700</v>
      </c>
      <c r="S7" s="214" t="s">
        <v>4</v>
      </c>
      <c r="T7" s="214" t="s">
        <v>5</v>
      </c>
      <c r="U7" s="216" t="s">
        <v>6</v>
      </c>
      <c r="V7" s="145"/>
      <c r="W7" s="145"/>
      <c r="X7" s="139" t="s">
        <v>7</v>
      </c>
      <c r="Y7" s="23" t="s">
        <v>7</v>
      </c>
      <c r="Z7" s="23" t="s">
        <v>7</v>
      </c>
      <c r="AA7" s="6"/>
      <c r="AB7" s="6"/>
      <c r="AC7" s="6"/>
    </row>
    <row r="8" spans="1:29" ht="18" customHeight="1" thickBot="1">
      <c r="A8" s="19"/>
      <c r="B8" s="19"/>
      <c r="C8" s="25"/>
      <c r="D8" s="26"/>
      <c r="E8" s="22" t="s">
        <v>83</v>
      </c>
      <c r="F8" s="23" t="s">
        <v>86</v>
      </c>
      <c r="G8" s="23" t="s">
        <v>89</v>
      </c>
      <c r="H8" s="23" t="s">
        <v>89</v>
      </c>
      <c r="I8" s="222"/>
      <c r="J8" s="213"/>
      <c r="K8" s="213"/>
      <c r="L8" s="213"/>
      <c r="M8" s="213"/>
      <c r="N8" s="215"/>
      <c r="O8" s="215"/>
      <c r="P8" s="217"/>
      <c r="Q8" s="144"/>
      <c r="R8" s="213"/>
      <c r="S8" s="215"/>
      <c r="T8" s="215"/>
      <c r="U8" s="217"/>
      <c r="V8" s="145">
        <v>820</v>
      </c>
      <c r="W8" s="145" t="s">
        <v>81</v>
      </c>
      <c r="X8" s="139" t="s">
        <v>95</v>
      </c>
      <c r="Y8" s="23" t="s">
        <v>110</v>
      </c>
      <c r="Z8" s="23" t="s">
        <v>113</v>
      </c>
      <c r="AA8" s="6"/>
      <c r="AB8" s="6"/>
      <c r="AC8" s="6"/>
    </row>
    <row r="9" spans="1:26" ht="12.75">
      <c r="A9" s="27" t="s">
        <v>21</v>
      </c>
      <c r="B9" s="28" t="s">
        <v>21</v>
      </c>
      <c r="C9" s="29" t="s">
        <v>30</v>
      </c>
      <c r="D9" s="30"/>
      <c r="E9" s="31">
        <f>SUM(E10:E15)</f>
        <v>172644.13999999998</v>
      </c>
      <c r="F9" s="31">
        <f>SUM(F10:F15)</f>
        <v>110976.54</v>
      </c>
      <c r="G9" s="31">
        <f>SUM(G10:G15)</f>
        <v>117140</v>
      </c>
      <c r="H9" s="31">
        <f>SUM(H10:H15)</f>
        <v>205623</v>
      </c>
      <c r="I9" s="186">
        <f aca="true" t="shared" si="0" ref="I9:O9">SUM(I10:I15)</f>
        <v>45700</v>
      </c>
      <c r="J9" s="186">
        <f t="shared" si="0"/>
        <v>19000</v>
      </c>
      <c r="K9" s="186">
        <f t="shared" si="0"/>
        <v>41450</v>
      </c>
      <c r="L9" s="186">
        <f t="shared" si="0"/>
        <v>6000</v>
      </c>
      <c r="M9" s="186">
        <f t="shared" si="0"/>
        <v>1500</v>
      </c>
      <c r="N9" s="146">
        <f t="shared" si="0"/>
        <v>0</v>
      </c>
      <c r="O9" s="146">
        <f t="shared" si="0"/>
        <v>0</v>
      </c>
      <c r="P9" s="186">
        <f aca="true" t="shared" si="1" ref="P9:W9">SUM(P10:P15)</f>
        <v>113650</v>
      </c>
      <c r="Q9" s="146">
        <f t="shared" si="1"/>
        <v>0</v>
      </c>
      <c r="R9" s="147">
        <f t="shared" si="1"/>
        <v>42000</v>
      </c>
      <c r="S9" s="147">
        <f t="shared" si="1"/>
        <v>0</v>
      </c>
      <c r="T9" s="147">
        <f t="shared" si="1"/>
        <v>0</v>
      </c>
      <c r="U9" s="147">
        <f>SUM(Q9:T9)</f>
        <v>42000</v>
      </c>
      <c r="V9" s="148">
        <f t="shared" si="1"/>
        <v>7000</v>
      </c>
      <c r="W9" s="148">
        <f t="shared" si="1"/>
        <v>7000</v>
      </c>
      <c r="X9" s="193">
        <f>SUM(P9+U9+W9)</f>
        <v>162650</v>
      </c>
      <c r="Y9" s="177">
        <v>115000</v>
      </c>
      <c r="Z9" s="177">
        <v>115000</v>
      </c>
    </row>
    <row r="10" spans="1:26" ht="12.75">
      <c r="A10" s="32" t="s">
        <v>21</v>
      </c>
      <c r="B10" s="33" t="s">
        <v>21</v>
      </c>
      <c r="C10" s="34" t="s">
        <v>44</v>
      </c>
      <c r="D10" s="35" t="s">
        <v>91</v>
      </c>
      <c r="E10" s="36">
        <v>159034.59</v>
      </c>
      <c r="F10" s="36">
        <v>96785.12</v>
      </c>
      <c r="G10" s="36">
        <v>100400</v>
      </c>
      <c r="H10" s="36">
        <v>192450</v>
      </c>
      <c r="I10" s="151">
        <v>41200</v>
      </c>
      <c r="J10" s="151">
        <v>17500</v>
      </c>
      <c r="K10" s="151">
        <v>38900</v>
      </c>
      <c r="L10" s="151">
        <v>5500</v>
      </c>
      <c r="M10" s="151">
        <v>0</v>
      </c>
      <c r="N10" s="149"/>
      <c r="O10" s="149"/>
      <c r="P10" s="154">
        <f aca="true" t="shared" si="2" ref="P10:P15">SUM(I10:M10)</f>
        <v>103100</v>
      </c>
      <c r="Q10" s="149"/>
      <c r="R10" s="151">
        <v>42000</v>
      </c>
      <c r="S10" s="151"/>
      <c r="T10" s="151"/>
      <c r="U10" s="152">
        <f>SUM(R10:T10)</f>
        <v>42000</v>
      </c>
      <c r="V10" s="151">
        <v>0</v>
      </c>
      <c r="W10" s="153">
        <v>0</v>
      </c>
      <c r="X10" s="152">
        <f aca="true" t="shared" si="3" ref="X10:X47">SUM(P10+U10+W10)</f>
        <v>145100</v>
      </c>
      <c r="Y10" s="178">
        <v>135000</v>
      </c>
      <c r="Z10" s="178">
        <v>7000</v>
      </c>
    </row>
    <row r="11" spans="1:26" ht="12.75">
      <c r="A11" s="37" t="s">
        <v>21</v>
      </c>
      <c r="B11" s="38" t="s">
        <v>21</v>
      </c>
      <c r="C11" s="34" t="s">
        <v>44</v>
      </c>
      <c r="D11" s="39" t="s">
        <v>46</v>
      </c>
      <c r="E11" s="36">
        <v>6954.33</v>
      </c>
      <c r="F11" s="36">
        <v>7029.26</v>
      </c>
      <c r="G11" s="36">
        <v>0</v>
      </c>
      <c r="H11" s="40">
        <v>5913</v>
      </c>
      <c r="I11" s="151">
        <v>0</v>
      </c>
      <c r="J11" s="151">
        <v>0</v>
      </c>
      <c r="K11" s="151">
        <v>0</v>
      </c>
      <c r="L11" s="151">
        <v>0</v>
      </c>
      <c r="M11" s="154">
        <v>0</v>
      </c>
      <c r="N11" s="149"/>
      <c r="O11" s="149"/>
      <c r="P11" s="154">
        <f t="shared" si="2"/>
        <v>0</v>
      </c>
      <c r="Q11" s="149"/>
      <c r="R11" s="151">
        <v>0</v>
      </c>
      <c r="S11" s="151"/>
      <c r="T11" s="151"/>
      <c r="U11" s="152">
        <f>SUM(R11:R11)</f>
        <v>0</v>
      </c>
      <c r="V11" s="154">
        <v>0</v>
      </c>
      <c r="W11" s="155">
        <v>0</v>
      </c>
      <c r="X11" s="152">
        <f t="shared" si="3"/>
        <v>0</v>
      </c>
      <c r="Y11" s="179">
        <v>0</v>
      </c>
      <c r="Z11" s="179">
        <v>84000</v>
      </c>
    </row>
    <row r="12" spans="1:26" ht="12.75">
      <c r="A12" s="37" t="s">
        <v>21</v>
      </c>
      <c r="B12" s="38" t="s">
        <v>22</v>
      </c>
      <c r="C12" s="41" t="s">
        <v>45</v>
      </c>
      <c r="D12" s="39" t="s">
        <v>42</v>
      </c>
      <c r="E12" s="42">
        <v>0</v>
      </c>
      <c r="F12" s="42">
        <v>7162.16</v>
      </c>
      <c r="G12" s="42">
        <v>0</v>
      </c>
      <c r="H12" s="42">
        <v>0</v>
      </c>
      <c r="I12" s="163">
        <v>4500</v>
      </c>
      <c r="J12" s="163">
        <v>1500</v>
      </c>
      <c r="K12" s="163">
        <v>2550</v>
      </c>
      <c r="L12" s="163">
        <v>0</v>
      </c>
      <c r="M12" s="154">
        <v>0</v>
      </c>
      <c r="N12" s="156"/>
      <c r="O12" s="156"/>
      <c r="P12" s="154">
        <f t="shared" si="2"/>
        <v>8550</v>
      </c>
      <c r="Q12" s="157"/>
      <c r="R12" s="151">
        <v>0</v>
      </c>
      <c r="S12" s="158"/>
      <c r="T12" s="158"/>
      <c r="U12" s="152">
        <v>0</v>
      </c>
      <c r="V12" s="154">
        <v>0</v>
      </c>
      <c r="W12" s="155">
        <v>0</v>
      </c>
      <c r="X12" s="152">
        <f t="shared" si="3"/>
        <v>8550</v>
      </c>
      <c r="Y12" s="180">
        <v>7000</v>
      </c>
      <c r="Z12" s="180">
        <v>7500</v>
      </c>
    </row>
    <row r="13" spans="1:26" ht="12.75">
      <c r="A13" s="37" t="s">
        <v>21</v>
      </c>
      <c r="B13" s="38" t="s">
        <v>22</v>
      </c>
      <c r="C13" s="41" t="s">
        <v>45</v>
      </c>
      <c r="D13" s="39" t="s">
        <v>46</v>
      </c>
      <c r="E13" s="42">
        <v>0</v>
      </c>
      <c r="F13" s="42">
        <v>0</v>
      </c>
      <c r="G13" s="42">
        <v>7740</v>
      </c>
      <c r="H13" s="42">
        <v>5760</v>
      </c>
      <c r="I13" s="163">
        <v>0</v>
      </c>
      <c r="J13" s="163">
        <v>0</v>
      </c>
      <c r="K13" s="163">
        <v>0</v>
      </c>
      <c r="L13" s="163">
        <v>0</v>
      </c>
      <c r="M13" s="154">
        <v>1500</v>
      </c>
      <c r="N13" s="156"/>
      <c r="O13" s="156"/>
      <c r="P13" s="154">
        <f t="shared" si="2"/>
        <v>1500</v>
      </c>
      <c r="Q13" s="157"/>
      <c r="R13" s="151">
        <v>0</v>
      </c>
      <c r="S13" s="158"/>
      <c r="T13" s="158"/>
      <c r="U13" s="152">
        <v>0</v>
      </c>
      <c r="V13" s="154">
        <v>7000</v>
      </c>
      <c r="W13" s="155">
        <v>7000</v>
      </c>
      <c r="X13" s="152">
        <f t="shared" si="3"/>
        <v>8500</v>
      </c>
      <c r="Y13" s="180">
        <v>6500</v>
      </c>
      <c r="Z13" s="180">
        <v>2000</v>
      </c>
    </row>
    <row r="14" spans="1:26" ht="12.75">
      <c r="A14" s="37" t="s">
        <v>21</v>
      </c>
      <c r="B14" s="38" t="s">
        <v>22</v>
      </c>
      <c r="C14" s="41" t="s">
        <v>45</v>
      </c>
      <c r="D14" s="39" t="s">
        <v>91</v>
      </c>
      <c r="E14" s="42">
        <v>0</v>
      </c>
      <c r="F14" s="42">
        <v>0</v>
      </c>
      <c r="G14" s="42">
        <v>8500</v>
      </c>
      <c r="H14" s="42">
        <v>1500</v>
      </c>
      <c r="I14" s="163">
        <v>0</v>
      </c>
      <c r="J14" s="163">
        <v>0</v>
      </c>
      <c r="K14" s="163">
        <v>0</v>
      </c>
      <c r="L14" s="163">
        <v>0</v>
      </c>
      <c r="M14" s="154">
        <v>0</v>
      </c>
      <c r="N14" s="156"/>
      <c r="O14" s="156"/>
      <c r="P14" s="154">
        <f t="shared" si="2"/>
        <v>0</v>
      </c>
      <c r="Q14" s="157"/>
      <c r="R14" s="151">
        <v>0</v>
      </c>
      <c r="S14" s="158"/>
      <c r="T14" s="158"/>
      <c r="U14" s="152">
        <v>0</v>
      </c>
      <c r="V14" s="154">
        <v>0</v>
      </c>
      <c r="W14" s="155">
        <v>0</v>
      </c>
      <c r="X14" s="152">
        <f t="shared" si="3"/>
        <v>0</v>
      </c>
      <c r="Y14" s="180">
        <v>0</v>
      </c>
      <c r="Z14" s="180">
        <v>0</v>
      </c>
    </row>
    <row r="15" spans="1:26" ht="12.75">
      <c r="A15" s="37" t="s">
        <v>21</v>
      </c>
      <c r="B15" s="38" t="s">
        <v>23</v>
      </c>
      <c r="C15" s="41" t="s">
        <v>31</v>
      </c>
      <c r="D15" s="43" t="s">
        <v>42</v>
      </c>
      <c r="E15" s="42">
        <v>6655.22</v>
      </c>
      <c r="F15" s="42">
        <v>0</v>
      </c>
      <c r="G15" s="42">
        <v>500</v>
      </c>
      <c r="H15" s="42">
        <v>0</v>
      </c>
      <c r="I15" s="167">
        <v>0</v>
      </c>
      <c r="J15" s="167">
        <v>0</v>
      </c>
      <c r="K15" s="163">
        <v>0</v>
      </c>
      <c r="L15" s="167">
        <v>500</v>
      </c>
      <c r="M15" s="154">
        <v>0</v>
      </c>
      <c r="N15" s="156"/>
      <c r="O15" s="156"/>
      <c r="P15" s="154">
        <f t="shared" si="2"/>
        <v>500</v>
      </c>
      <c r="Q15" s="157"/>
      <c r="R15" s="151">
        <v>0</v>
      </c>
      <c r="S15" s="158"/>
      <c r="T15" s="158"/>
      <c r="U15" s="152">
        <v>0</v>
      </c>
      <c r="V15" s="154">
        <v>0</v>
      </c>
      <c r="W15" s="155">
        <v>0</v>
      </c>
      <c r="X15" s="152">
        <f t="shared" si="3"/>
        <v>500</v>
      </c>
      <c r="Y15" s="180">
        <v>1500</v>
      </c>
      <c r="Z15" s="180">
        <v>0</v>
      </c>
    </row>
    <row r="16" spans="1:26" ht="12.75">
      <c r="A16" s="44" t="s">
        <v>22</v>
      </c>
      <c r="B16" s="45"/>
      <c r="C16" s="46" t="s">
        <v>47</v>
      </c>
      <c r="D16" s="43"/>
      <c r="E16" s="47">
        <f aca="true" t="shared" si="4" ref="E16:M16">SUM(E17)</f>
        <v>0</v>
      </c>
      <c r="F16" s="47">
        <f t="shared" si="4"/>
        <v>0</v>
      </c>
      <c r="G16" s="47">
        <f t="shared" si="4"/>
        <v>0</v>
      </c>
      <c r="H16" s="47">
        <f t="shared" si="4"/>
        <v>0</v>
      </c>
      <c r="I16" s="161">
        <f t="shared" si="4"/>
        <v>0</v>
      </c>
      <c r="J16" s="161">
        <f t="shared" si="4"/>
        <v>0</v>
      </c>
      <c r="K16" s="161">
        <f t="shared" si="4"/>
        <v>0</v>
      </c>
      <c r="L16" s="161">
        <f t="shared" si="4"/>
        <v>0</v>
      </c>
      <c r="M16" s="161">
        <f t="shared" si="4"/>
        <v>0</v>
      </c>
      <c r="N16" s="160">
        <f>SUM(N17:N17)</f>
        <v>0</v>
      </c>
      <c r="O16" s="160">
        <f>SUM(O17:O17)</f>
        <v>0</v>
      </c>
      <c r="P16" s="161">
        <f>SUM(P17:P17)</f>
        <v>0</v>
      </c>
      <c r="Q16" s="160">
        <f>SUM(Q17:Q17)</f>
        <v>0</v>
      </c>
      <c r="R16" s="161">
        <v>0</v>
      </c>
      <c r="S16" s="161">
        <f>SUM(S17:S17)</f>
        <v>0</v>
      </c>
      <c r="T16" s="161">
        <f>SUM(T17:T17)</f>
        <v>0</v>
      </c>
      <c r="U16" s="161">
        <f>SUM(U17:U17)</f>
        <v>0</v>
      </c>
      <c r="V16" s="161">
        <v>0</v>
      </c>
      <c r="W16" s="162">
        <f>SUM(W17:W17)</f>
        <v>0</v>
      </c>
      <c r="X16" s="193">
        <f t="shared" si="3"/>
        <v>0</v>
      </c>
      <c r="Y16" s="181">
        <f>SUM(Y17)</f>
        <v>0</v>
      </c>
      <c r="Z16" s="181">
        <f>SUM(Z17)</f>
        <v>0</v>
      </c>
    </row>
    <row r="17" spans="1:26" ht="12.75">
      <c r="A17" s="37" t="s">
        <v>22</v>
      </c>
      <c r="B17" s="38" t="s">
        <v>21</v>
      </c>
      <c r="C17" s="41" t="s">
        <v>48</v>
      </c>
      <c r="D17" s="43" t="s">
        <v>91</v>
      </c>
      <c r="E17" s="42">
        <v>0</v>
      </c>
      <c r="F17" s="42">
        <v>0</v>
      </c>
      <c r="G17" s="42">
        <v>0</v>
      </c>
      <c r="H17" s="42">
        <v>0</v>
      </c>
      <c r="I17" s="167">
        <v>0</v>
      </c>
      <c r="J17" s="167">
        <v>0</v>
      </c>
      <c r="K17" s="163">
        <v>0</v>
      </c>
      <c r="L17" s="167">
        <v>0</v>
      </c>
      <c r="M17" s="154">
        <v>0</v>
      </c>
      <c r="N17" s="156"/>
      <c r="O17" s="156"/>
      <c r="P17" s="154">
        <f>SUM(I17:M17)</f>
        <v>0</v>
      </c>
      <c r="Q17" s="157"/>
      <c r="R17" s="154">
        <v>0</v>
      </c>
      <c r="S17" s="163"/>
      <c r="T17" s="163"/>
      <c r="U17" s="154">
        <v>0</v>
      </c>
      <c r="V17" s="154">
        <v>0</v>
      </c>
      <c r="W17" s="155">
        <v>0</v>
      </c>
      <c r="X17" s="152">
        <f t="shared" si="3"/>
        <v>0</v>
      </c>
      <c r="Y17" s="180">
        <v>0</v>
      </c>
      <c r="Z17" s="180">
        <v>0</v>
      </c>
    </row>
    <row r="18" spans="1:26" ht="12.75">
      <c r="A18" s="44" t="s">
        <v>23</v>
      </c>
      <c r="B18" s="45"/>
      <c r="C18" s="46" t="s">
        <v>49</v>
      </c>
      <c r="D18" s="43"/>
      <c r="E18" s="48">
        <f>SUM(E19:E20)</f>
        <v>2413.62</v>
      </c>
      <c r="F18" s="48">
        <f>SUM(F19:F20)</f>
        <v>2959.97</v>
      </c>
      <c r="G18" s="48">
        <f aca="true" t="shared" si="5" ref="G18:O18">SUM(G19:G20)</f>
        <v>3100</v>
      </c>
      <c r="H18" s="48">
        <f t="shared" si="5"/>
        <v>4555</v>
      </c>
      <c r="I18" s="165">
        <f t="shared" si="5"/>
        <v>0</v>
      </c>
      <c r="J18" s="165">
        <f t="shared" si="5"/>
        <v>0</v>
      </c>
      <c r="K18" s="165">
        <f t="shared" si="5"/>
        <v>5100</v>
      </c>
      <c r="L18" s="165">
        <f t="shared" si="5"/>
        <v>0</v>
      </c>
      <c r="M18" s="165">
        <f t="shared" si="5"/>
        <v>0</v>
      </c>
      <c r="N18" s="164">
        <f t="shared" si="5"/>
        <v>0</v>
      </c>
      <c r="O18" s="164">
        <f t="shared" si="5"/>
        <v>0</v>
      </c>
      <c r="P18" s="165">
        <f>SUM(I18:M18)</f>
        <v>5100</v>
      </c>
      <c r="Q18" s="164">
        <f>SUM(Q19:Q20)</f>
        <v>0</v>
      </c>
      <c r="R18" s="165">
        <v>0</v>
      </c>
      <c r="S18" s="165">
        <f>SUM(S19:S20)</f>
        <v>0</v>
      </c>
      <c r="T18" s="165">
        <f>SUM(T19:T20)</f>
        <v>0</v>
      </c>
      <c r="U18" s="165">
        <f>SUM(U19:U20)</f>
        <v>0</v>
      </c>
      <c r="V18" s="165">
        <v>0</v>
      </c>
      <c r="W18" s="166">
        <v>0</v>
      </c>
      <c r="X18" s="193">
        <f t="shared" si="3"/>
        <v>5100</v>
      </c>
      <c r="Y18" s="182">
        <f>SUM(Y19:Y20)</f>
        <v>3500</v>
      </c>
      <c r="Z18" s="182">
        <f>SUM(Z19:Z20)</f>
        <v>3500</v>
      </c>
    </row>
    <row r="19" spans="1:26" ht="13.5" customHeight="1">
      <c r="A19" s="37" t="s">
        <v>23</v>
      </c>
      <c r="B19" s="38" t="s">
        <v>21</v>
      </c>
      <c r="C19" s="41" t="s">
        <v>50</v>
      </c>
      <c r="D19" s="43" t="s">
        <v>91</v>
      </c>
      <c r="E19" s="42">
        <v>131.21</v>
      </c>
      <c r="F19" s="42">
        <v>807.66</v>
      </c>
      <c r="G19" s="42">
        <v>900</v>
      </c>
      <c r="H19" s="42">
        <v>655</v>
      </c>
      <c r="I19" s="167">
        <v>0</v>
      </c>
      <c r="J19" s="167">
        <v>0</v>
      </c>
      <c r="K19" s="163">
        <v>900</v>
      </c>
      <c r="L19" s="167">
        <v>0</v>
      </c>
      <c r="M19" s="154">
        <v>0</v>
      </c>
      <c r="N19" s="156"/>
      <c r="O19" s="156"/>
      <c r="P19" s="167">
        <f>SUM(I19:M19)</f>
        <v>900</v>
      </c>
      <c r="Q19" s="157"/>
      <c r="R19" s="154">
        <v>0</v>
      </c>
      <c r="S19" s="154"/>
      <c r="T19" s="154"/>
      <c r="U19" s="154">
        <v>0</v>
      </c>
      <c r="V19" s="154">
        <v>0</v>
      </c>
      <c r="W19" s="155">
        <v>0</v>
      </c>
      <c r="X19" s="152">
        <f t="shared" si="3"/>
        <v>900</v>
      </c>
      <c r="Y19" s="180">
        <v>500</v>
      </c>
      <c r="Z19" s="180">
        <v>500</v>
      </c>
    </row>
    <row r="20" spans="1:26" ht="13.5" customHeight="1">
      <c r="A20" s="37" t="s">
        <v>23</v>
      </c>
      <c r="B20" s="38" t="s">
        <v>21</v>
      </c>
      <c r="C20" s="41" t="s">
        <v>51</v>
      </c>
      <c r="D20" s="43" t="s">
        <v>46</v>
      </c>
      <c r="E20" s="42">
        <v>2282.41</v>
      </c>
      <c r="F20" s="42">
        <v>2152.31</v>
      </c>
      <c r="G20" s="42">
        <v>2200</v>
      </c>
      <c r="H20" s="42">
        <v>3900</v>
      </c>
      <c r="I20" s="167">
        <v>0</v>
      </c>
      <c r="J20" s="167">
        <v>0</v>
      </c>
      <c r="K20" s="163">
        <v>4200</v>
      </c>
      <c r="L20" s="167">
        <v>0</v>
      </c>
      <c r="M20" s="154">
        <v>0</v>
      </c>
      <c r="N20" s="156"/>
      <c r="O20" s="156"/>
      <c r="P20" s="167">
        <f>SUM(I20:M20)</f>
        <v>4200</v>
      </c>
      <c r="Q20" s="157"/>
      <c r="R20" s="154">
        <v>0</v>
      </c>
      <c r="S20" s="154"/>
      <c r="T20" s="154"/>
      <c r="U20" s="154">
        <v>0</v>
      </c>
      <c r="V20" s="154">
        <v>0</v>
      </c>
      <c r="W20" s="155">
        <v>0</v>
      </c>
      <c r="X20" s="152">
        <f t="shared" si="3"/>
        <v>4200</v>
      </c>
      <c r="Y20" s="180">
        <v>3000</v>
      </c>
      <c r="Z20" s="180">
        <v>3000</v>
      </c>
    </row>
    <row r="21" spans="1:26" ht="12.75">
      <c r="A21" s="44" t="s">
        <v>24</v>
      </c>
      <c r="B21" s="45"/>
      <c r="C21" s="49" t="s">
        <v>32</v>
      </c>
      <c r="D21" s="39"/>
      <c r="E21" s="48">
        <f>SUM(E22:E23)</f>
        <v>2693.4</v>
      </c>
      <c r="F21" s="48">
        <f>SUM(F22:F23)</f>
        <v>942.9300000000001</v>
      </c>
      <c r="G21" s="48">
        <f aca="true" t="shared" si="6" ref="G21:M21">SUM(G22:G23)</f>
        <v>1650</v>
      </c>
      <c r="H21" s="48">
        <f t="shared" si="6"/>
        <v>960</v>
      </c>
      <c r="I21" s="165">
        <f t="shared" si="6"/>
        <v>0</v>
      </c>
      <c r="J21" s="165">
        <f t="shared" si="6"/>
        <v>0</v>
      </c>
      <c r="K21" s="165">
        <f t="shared" si="6"/>
        <v>1100</v>
      </c>
      <c r="L21" s="165">
        <f t="shared" si="6"/>
        <v>0</v>
      </c>
      <c r="M21" s="165">
        <f t="shared" si="6"/>
        <v>0</v>
      </c>
      <c r="N21" s="164">
        <f>SUM(N22)</f>
        <v>0</v>
      </c>
      <c r="O21" s="164">
        <f>SUM(O22)</f>
        <v>0</v>
      </c>
      <c r="P21" s="165">
        <f>SUM(P22:P23)</f>
        <v>1100</v>
      </c>
      <c r="Q21" s="164">
        <f>SUM(Q22)</f>
        <v>0</v>
      </c>
      <c r="R21" s="165">
        <v>0</v>
      </c>
      <c r="S21" s="165">
        <f>SUM(S22)</f>
        <v>0</v>
      </c>
      <c r="T21" s="165">
        <f>SUM(T22)</f>
        <v>0</v>
      </c>
      <c r="U21" s="165">
        <f>SUM(U22)</f>
        <v>0</v>
      </c>
      <c r="V21" s="165">
        <v>0</v>
      </c>
      <c r="W21" s="166">
        <f>SUM(W22:W23)</f>
        <v>0</v>
      </c>
      <c r="X21" s="193">
        <f t="shared" si="3"/>
        <v>1100</v>
      </c>
      <c r="Y21" s="182">
        <f>SUM(Y22:Y23)</f>
        <v>1500</v>
      </c>
      <c r="Z21" s="182">
        <f>SUM(Z22:Z23)</f>
        <v>1500</v>
      </c>
    </row>
    <row r="22" spans="1:26" ht="12.75">
      <c r="A22" s="37" t="s">
        <v>24</v>
      </c>
      <c r="B22" s="38" t="s">
        <v>21</v>
      </c>
      <c r="C22" s="41" t="s">
        <v>52</v>
      </c>
      <c r="D22" s="43" t="s">
        <v>37</v>
      </c>
      <c r="E22" s="50">
        <v>753.72</v>
      </c>
      <c r="F22" s="50">
        <v>589.2</v>
      </c>
      <c r="G22" s="50">
        <v>650</v>
      </c>
      <c r="H22" s="50">
        <v>650</v>
      </c>
      <c r="I22" s="167">
        <v>0</v>
      </c>
      <c r="J22" s="167">
        <v>0</v>
      </c>
      <c r="K22" s="167">
        <v>600</v>
      </c>
      <c r="L22" s="167">
        <v>0</v>
      </c>
      <c r="M22" s="154">
        <v>0</v>
      </c>
      <c r="N22" s="159"/>
      <c r="O22" s="159"/>
      <c r="P22" s="154">
        <f>SUM(I22:M22)</f>
        <v>600</v>
      </c>
      <c r="Q22" s="150"/>
      <c r="R22" s="154">
        <v>0</v>
      </c>
      <c r="S22" s="154"/>
      <c r="T22" s="154"/>
      <c r="U22" s="154">
        <v>0</v>
      </c>
      <c r="V22" s="154">
        <v>0</v>
      </c>
      <c r="W22" s="155">
        <v>0</v>
      </c>
      <c r="X22" s="152">
        <f t="shared" si="3"/>
        <v>600</v>
      </c>
      <c r="Y22" s="183">
        <v>1000</v>
      </c>
      <c r="Z22" s="183">
        <v>1000</v>
      </c>
    </row>
    <row r="23" spans="1:26" ht="12.75">
      <c r="A23" s="37" t="s">
        <v>24</v>
      </c>
      <c r="B23" s="38" t="s">
        <v>22</v>
      </c>
      <c r="C23" s="41" t="s">
        <v>84</v>
      </c>
      <c r="D23" s="43" t="s">
        <v>77</v>
      </c>
      <c r="E23" s="50">
        <v>1939.68</v>
      </c>
      <c r="F23" s="50">
        <v>353.73</v>
      </c>
      <c r="G23" s="50">
        <v>1000</v>
      </c>
      <c r="H23" s="50">
        <v>310</v>
      </c>
      <c r="I23" s="167">
        <v>0</v>
      </c>
      <c r="J23" s="167">
        <v>0</v>
      </c>
      <c r="K23" s="167">
        <v>500</v>
      </c>
      <c r="L23" s="167">
        <v>0</v>
      </c>
      <c r="M23" s="154">
        <v>0</v>
      </c>
      <c r="N23" s="159"/>
      <c r="O23" s="159"/>
      <c r="P23" s="154">
        <f>SUM(I23:M23)</f>
        <v>500</v>
      </c>
      <c r="Q23" s="150"/>
      <c r="R23" s="154">
        <v>0</v>
      </c>
      <c r="S23" s="154"/>
      <c r="T23" s="154"/>
      <c r="U23" s="154">
        <v>0</v>
      </c>
      <c r="V23" s="154">
        <v>0</v>
      </c>
      <c r="W23" s="155">
        <f>SUM(V23)</f>
        <v>0</v>
      </c>
      <c r="X23" s="152">
        <f t="shared" si="3"/>
        <v>500</v>
      </c>
      <c r="Y23" s="183">
        <v>500</v>
      </c>
      <c r="Z23" s="183">
        <v>500</v>
      </c>
    </row>
    <row r="24" spans="1:26" ht="13.5" customHeight="1">
      <c r="A24" s="44" t="s">
        <v>25</v>
      </c>
      <c r="B24" s="45"/>
      <c r="C24" s="46" t="s">
        <v>34</v>
      </c>
      <c r="D24" s="43"/>
      <c r="E24" s="47">
        <f>SUM(E25:E26)</f>
        <v>10784.28</v>
      </c>
      <c r="F24" s="47">
        <f>SUM(F25:F26)</f>
        <v>14042.72</v>
      </c>
      <c r="G24" s="47">
        <f>SUM(G25:G26)</f>
        <v>223900</v>
      </c>
      <c r="H24" s="47">
        <f aca="true" t="shared" si="7" ref="H24:O24">SUM(H25:H26)</f>
        <v>12457</v>
      </c>
      <c r="I24" s="161">
        <f t="shared" si="7"/>
        <v>0</v>
      </c>
      <c r="J24" s="161">
        <f t="shared" si="7"/>
        <v>0</v>
      </c>
      <c r="K24" s="161">
        <f t="shared" si="7"/>
        <v>70000</v>
      </c>
      <c r="L24" s="161">
        <f t="shared" si="7"/>
        <v>0</v>
      </c>
      <c r="M24" s="161">
        <f t="shared" si="7"/>
        <v>0</v>
      </c>
      <c r="N24" s="160">
        <f t="shared" si="7"/>
        <v>0</v>
      </c>
      <c r="O24" s="160">
        <f t="shared" si="7"/>
        <v>0</v>
      </c>
      <c r="P24" s="161">
        <f>SUM(I24+J24+K24+L24+M24)</f>
        <v>70000</v>
      </c>
      <c r="Q24" s="160">
        <f>SUM(Q25:Q26)</f>
        <v>0</v>
      </c>
      <c r="R24" s="161">
        <f>SUM(R25:R26)</f>
        <v>0</v>
      </c>
      <c r="S24" s="161">
        <f>SUM(S25:S26)</f>
        <v>0</v>
      </c>
      <c r="T24" s="161">
        <f>SUM(T25:T26)</f>
        <v>0</v>
      </c>
      <c r="U24" s="161">
        <f>SUM(R24)</f>
        <v>0</v>
      </c>
      <c r="V24" s="161">
        <v>0</v>
      </c>
      <c r="W24" s="162">
        <f>SUM(W25:W26)</f>
        <v>0</v>
      </c>
      <c r="X24" s="193">
        <f t="shared" si="3"/>
        <v>70000</v>
      </c>
      <c r="Y24" s="182">
        <f>SUM(Y25:Y26)</f>
        <v>14000</v>
      </c>
      <c r="Z24" s="182">
        <f>SUM(Z25:Z26)</f>
        <v>14000</v>
      </c>
    </row>
    <row r="25" spans="1:26" ht="13.5" customHeight="1">
      <c r="A25" s="37" t="s">
        <v>25</v>
      </c>
      <c r="B25" s="38" t="s">
        <v>21</v>
      </c>
      <c r="C25" s="41" t="s">
        <v>53</v>
      </c>
      <c r="D25" s="43" t="s">
        <v>39</v>
      </c>
      <c r="E25" s="42">
        <v>10784.28</v>
      </c>
      <c r="F25" s="42">
        <v>14042.72</v>
      </c>
      <c r="G25" s="42">
        <v>13900</v>
      </c>
      <c r="H25" s="42">
        <v>12457</v>
      </c>
      <c r="I25" s="167">
        <v>0</v>
      </c>
      <c r="J25" s="167">
        <v>0</v>
      </c>
      <c r="K25" s="163">
        <v>70000</v>
      </c>
      <c r="L25" s="167">
        <v>0</v>
      </c>
      <c r="M25" s="154">
        <v>0</v>
      </c>
      <c r="N25" s="156"/>
      <c r="O25" s="156"/>
      <c r="P25" s="163">
        <f>SUM(I25:M25)</f>
        <v>70000</v>
      </c>
      <c r="Q25" s="157"/>
      <c r="R25" s="154">
        <v>0</v>
      </c>
      <c r="S25" s="154">
        <v>0</v>
      </c>
      <c r="T25" s="154">
        <v>0</v>
      </c>
      <c r="U25" s="154">
        <f>SUM(R25)</f>
        <v>0</v>
      </c>
      <c r="V25" s="154">
        <v>0</v>
      </c>
      <c r="W25" s="155">
        <v>0</v>
      </c>
      <c r="X25" s="152">
        <f t="shared" si="3"/>
        <v>70000</v>
      </c>
      <c r="Y25" s="180">
        <v>12000</v>
      </c>
      <c r="Z25" s="180">
        <v>12000</v>
      </c>
    </row>
    <row r="26" spans="1:26" ht="12.75">
      <c r="A26" s="37" t="s">
        <v>25</v>
      </c>
      <c r="B26" s="38" t="s">
        <v>24</v>
      </c>
      <c r="C26" s="34" t="s">
        <v>54</v>
      </c>
      <c r="D26" s="39"/>
      <c r="E26" s="40">
        <v>0</v>
      </c>
      <c r="F26" s="40">
        <v>0</v>
      </c>
      <c r="G26" s="40">
        <v>210000</v>
      </c>
      <c r="H26" s="40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0"/>
      <c r="O26" s="150"/>
      <c r="P26" s="163">
        <f>SUM(I26:M26)</f>
        <v>0</v>
      </c>
      <c r="Q26" s="168"/>
      <c r="R26" s="154">
        <v>0</v>
      </c>
      <c r="S26" s="154">
        <v>0</v>
      </c>
      <c r="T26" s="154">
        <v>0</v>
      </c>
      <c r="U26" s="154">
        <f>SUM(R26)</f>
        <v>0</v>
      </c>
      <c r="V26" s="154">
        <v>0</v>
      </c>
      <c r="W26" s="155">
        <v>0</v>
      </c>
      <c r="X26" s="152">
        <f t="shared" si="3"/>
        <v>0</v>
      </c>
      <c r="Y26" s="179">
        <v>2000</v>
      </c>
      <c r="Z26" s="179">
        <v>2000</v>
      </c>
    </row>
    <row r="27" spans="1:26" ht="12.75">
      <c r="A27" s="44" t="s">
        <v>26</v>
      </c>
      <c r="B27" s="45"/>
      <c r="C27" s="46" t="s">
        <v>55</v>
      </c>
      <c r="D27" s="43"/>
      <c r="E27" s="47">
        <f aca="true" t="shared" si="8" ref="E27:M27">SUM(E28)</f>
        <v>6000</v>
      </c>
      <c r="F27" s="47">
        <f t="shared" si="8"/>
        <v>2000</v>
      </c>
      <c r="G27" s="47">
        <f t="shared" si="8"/>
        <v>6500</v>
      </c>
      <c r="H27" s="47">
        <f t="shared" si="8"/>
        <v>0</v>
      </c>
      <c r="I27" s="161">
        <f t="shared" si="8"/>
        <v>0</v>
      </c>
      <c r="J27" s="161">
        <f t="shared" si="8"/>
        <v>0</v>
      </c>
      <c r="K27" s="161">
        <f t="shared" si="8"/>
        <v>500</v>
      </c>
      <c r="L27" s="161">
        <f t="shared" si="8"/>
        <v>0</v>
      </c>
      <c r="M27" s="161">
        <f t="shared" si="8"/>
        <v>0</v>
      </c>
      <c r="N27" s="160">
        <f>SUM(N28:N28)</f>
        <v>0</v>
      </c>
      <c r="O27" s="160">
        <f>SUM(O28:O28)</f>
        <v>0</v>
      </c>
      <c r="P27" s="161">
        <f>SUM(P28)</f>
        <v>500</v>
      </c>
      <c r="Q27" s="160">
        <f>SUM(Q28:Q28)</f>
        <v>0</v>
      </c>
      <c r="R27" s="161">
        <f>SUM(R28)</f>
        <v>0</v>
      </c>
      <c r="S27" s="161">
        <f>SUM(S28:S28)</f>
        <v>0</v>
      </c>
      <c r="T27" s="161">
        <f>SUM(T28:T28)</f>
        <v>0</v>
      </c>
      <c r="U27" s="161">
        <f>SUM(U28)</f>
        <v>0</v>
      </c>
      <c r="V27" s="161">
        <v>0</v>
      </c>
      <c r="W27" s="162">
        <f>SUM(W28:W28)</f>
        <v>0</v>
      </c>
      <c r="X27" s="193">
        <f t="shared" si="3"/>
        <v>500</v>
      </c>
      <c r="Y27" s="182">
        <f>SUM(Y28)</f>
        <v>2000</v>
      </c>
      <c r="Z27" s="182">
        <f>SUM(Z28)</f>
        <v>2000</v>
      </c>
    </row>
    <row r="28" spans="1:26" ht="12.75">
      <c r="A28" s="37" t="s">
        <v>26</v>
      </c>
      <c r="B28" s="38" t="s">
        <v>21</v>
      </c>
      <c r="C28" s="41" t="s">
        <v>56</v>
      </c>
      <c r="D28" s="43" t="s">
        <v>40</v>
      </c>
      <c r="E28" s="42">
        <v>6000</v>
      </c>
      <c r="F28" s="42">
        <v>2000</v>
      </c>
      <c r="G28" s="42">
        <v>6500</v>
      </c>
      <c r="H28" s="42">
        <v>0</v>
      </c>
      <c r="I28" s="167">
        <v>0</v>
      </c>
      <c r="J28" s="167">
        <v>0</v>
      </c>
      <c r="K28" s="163">
        <v>500</v>
      </c>
      <c r="L28" s="167">
        <v>0</v>
      </c>
      <c r="M28" s="154">
        <v>0</v>
      </c>
      <c r="N28" s="156"/>
      <c r="O28" s="156"/>
      <c r="P28" s="154">
        <f>SUM(I28:M28)</f>
        <v>500</v>
      </c>
      <c r="Q28" s="150"/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5">
        <v>0</v>
      </c>
      <c r="X28" s="152">
        <f t="shared" si="3"/>
        <v>500</v>
      </c>
      <c r="Y28" s="180">
        <v>2000</v>
      </c>
      <c r="Z28" s="180">
        <v>2000</v>
      </c>
    </row>
    <row r="29" spans="1:26" ht="12.75">
      <c r="A29" s="44" t="s">
        <v>27</v>
      </c>
      <c r="B29" s="45"/>
      <c r="C29" s="46" t="s">
        <v>35</v>
      </c>
      <c r="D29" s="43"/>
      <c r="E29" s="47">
        <f>SUM(E30:E33)</f>
        <v>9669.640000000001</v>
      </c>
      <c r="F29" s="47">
        <f>SUM(F30:F33)</f>
        <v>2767.95</v>
      </c>
      <c r="G29" s="47">
        <f>SUM(G30:G33)</f>
        <v>102700</v>
      </c>
      <c r="H29" s="47">
        <f>SUM(H30:H33)</f>
        <v>2750</v>
      </c>
      <c r="I29" s="161">
        <f>SUM(I30:J33)</f>
        <v>0</v>
      </c>
      <c r="J29" s="161">
        <v>0</v>
      </c>
      <c r="K29" s="161">
        <f>SUM(K30:L33)</f>
        <v>3000</v>
      </c>
      <c r="L29" s="161">
        <f>SUM(L30:M33)</f>
        <v>0</v>
      </c>
      <c r="M29" s="161">
        <f>SUM(M30:N33)</f>
        <v>0</v>
      </c>
      <c r="N29" s="160">
        <f aca="true" t="shared" si="9" ref="N29:U29">SUM(N30:N33)</f>
        <v>0</v>
      </c>
      <c r="O29" s="160">
        <f t="shared" si="9"/>
        <v>0</v>
      </c>
      <c r="P29" s="161">
        <f t="shared" si="9"/>
        <v>3000</v>
      </c>
      <c r="Q29" s="160">
        <f t="shared" si="9"/>
        <v>0</v>
      </c>
      <c r="R29" s="161">
        <f t="shared" si="9"/>
        <v>111000</v>
      </c>
      <c r="S29" s="161">
        <f t="shared" si="9"/>
        <v>0</v>
      </c>
      <c r="T29" s="161">
        <f t="shared" si="9"/>
        <v>0</v>
      </c>
      <c r="U29" s="161">
        <f t="shared" si="9"/>
        <v>111000</v>
      </c>
      <c r="V29" s="161">
        <v>0</v>
      </c>
      <c r="W29" s="162">
        <f>SUM(W30:W33)</f>
        <v>0</v>
      </c>
      <c r="X29" s="193">
        <f t="shared" si="3"/>
        <v>114000</v>
      </c>
      <c r="Y29" s="182">
        <f>SUM(Y30:Y33)</f>
        <v>1500</v>
      </c>
      <c r="Z29" s="182">
        <f>SUM(Z30:Z33)</f>
        <v>1500</v>
      </c>
    </row>
    <row r="30" spans="1:26" ht="12.75">
      <c r="A30" s="37" t="s">
        <v>27</v>
      </c>
      <c r="B30" s="38" t="s">
        <v>21</v>
      </c>
      <c r="C30" s="41" t="s">
        <v>94</v>
      </c>
      <c r="D30" s="43" t="s">
        <v>92</v>
      </c>
      <c r="E30" s="42">
        <v>9319.12</v>
      </c>
      <c r="F30" s="42">
        <v>2439.7</v>
      </c>
      <c r="G30" s="42">
        <v>102000</v>
      </c>
      <c r="H30" s="42">
        <v>1460</v>
      </c>
      <c r="I30" s="167">
        <v>0</v>
      </c>
      <c r="J30" s="167">
        <v>0</v>
      </c>
      <c r="K30" s="163">
        <v>2000</v>
      </c>
      <c r="L30" s="167">
        <v>0</v>
      </c>
      <c r="M30" s="154">
        <v>0</v>
      </c>
      <c r="N30" s="156"/>
      <c r="O30" s="156"/>
      <c r="P30" s="154">
        <f aca="true" t="shared" si="10" ref="P30:P35">SUM(I30:M30)</f>
        <v>2000</v>
      </c>
      <c r="Q30" s="150">
        <v>0</v>
      </c>
      <c r="R30" s="154">
        <v>111000</v>
      </c>
      <c r="S30" s="154">
        <v>0</v>
      </c>
      <c r="T30" s="154">
        <v>0</v>
      </c>
      <c r="U30" s="154">
        <f>SUM(Q30:T30)</f>
        <v>111000</v>
      </c>
      <c r="V30" s="154">
        <v>0</v>
      </c>
      <c r="W30" s="155">
        <v>0</v>
      </c>
      <c r="X30" s="152">
        <f t="shared" si="3"/>
        <v>113000</v>
      </c>
      <c r="Y30" s="180">
        <v>1000</v>
      </c>
      <c r="Z30" s="180">
        <v>1000</v>
      </c>
    </row>
    <row r="31" spans="1:26" ht="12.75">
      <c r="A31" s="37" t="s">
        <v>27</v>
      </c>
      <c r="B31" s="38" t="s">
        <v>22</v>
      </c>
      <c r="C31" s="41" t="s">
        <v>57</v>
      </c>
      <c r="D31" s="43" t="s">
        <v>91</v>
      </c>
      <c r="E31" s="42">
        <v>65.84</v>
      </c>
      <c r="F31" s="42">
        <v>0</v>
      </c>
      <c r="G31" s="42">
        <v>0</v>
      </c>
      <c r="H31" s="42">
        <v>0</v>
      </c>
      <c r="I31" s="167">
        <v>0</v>
      </c>
      <c r="J31" s="167">
        <v>0</v>
      </c>
      <c r="K31" s="163">
        <v>0</v>
      </c>
      <c r="L31" s="167">
        <v>0</v>
      </c>
      <c r="M31" s="154">
        <v>0</v>
      </c>
      <c r="N31" s="156"/>
      <c r="O31" s="156"/>
      <c r="P31" s="154">
        <f t="shared" si="10"/>
        <v>0</v>
      </c>
      <c r="Q31" s="150">
        <v>0</v>
      </c>
      <c r="R31" s="154">
        <v>0</v>
      </c>
      <c r="S31" s="154">
        <v>0</v>
      </c>
      <c r="T31" s="154">
        <v>0</v>
      </c>
      <c r="U31" s="154">
        <v>0</v>
      </c>
      <c r="V31" s="154">
        <v>0</v>
      </c>
      <c r="W31" s="155">
        <v>0</v>
      </c>
      <c r="X31" s="152">
        <f t="shared" si="3"/>
        <v>0</v>
      </c>
      <c r="Y31" s="180">
        <v>0</v>
      </c>
      <c r="Z31" s="180">
        <v>0</v>
      </c>
    </row>
    <row r="32" spans="1:26" ht="12.75">
      <c r="A32" s="37" t="s">
        <v>27</v>
      </c>
      <c r="B32" s="38" t="s">
        <v>22</v>
      </c>
      <c r="C32" s="41" t="s">
        <v>57</v>
      </c>
      <c r="D32" s="43" t="s">
        <v>92</v>
      </c>
      <c r="E32" s="42">
        <v>0</v>
      </c>
      <c r="F32" s="42">
        <v>0</v>
      </c>
      <c r="G32" s="42">
        <v>350</v>
      </c>
      <c r="H32" s="42">
        <v>0</v>
      </c>
      <c r="I32" s="167">
        <v>0</v>
      </c>
      <c r="J32" s="167">
        <v>0</v>
      </c>
      <c r="K32" s="163">
        <v>0</v>
      </c>
      <c r="L32" s="167">
        <v>0</v>
      </c>
      <c r="M32" s="154">
        <v>0</v>
      </c>
      <c r="N32" s="156"/>
      <c r="O32" s="156"/>
      <c r="P32" s="154">
        <f t="shared" si="10"/>
        <v>0</v>
      </c>
      <c r="Q32" s="150">
        <v>0</v>
      </c>
      <c r="R32" s="154">
        <v>0</v>
      </c>
      <c r="S32" s="154">
        <v>0</v>
      </c>
      <c r="T32" s="154">
        <v>0</v>
      </c>
      <c r="U32" s="154">
        <v>0</v>
      </c>
      <c r="V32" s="154">
        <v>0</v>
      </c>
      <c r="W32" s="155">
        <v>0</v>
      </c>
      <c r="X32" s="152">
        <f t="shared" si="3"/>
        <v>0</v>
      </c>
      <c r="Y32" s="180">
        <v>500</v>
      </c>
      <c r="Z32" s="180">
        <v>500</v>
      </c>
    </row>
    <row r="33" spans="1:26" ht="12.75">
      <c r="A33" s="37" t="s">
        <v>27</v>
      </c>
      <c r="B33" s="38" t="s">
        <v>23</v>
      </c>
      <c r="C33" s="41" t="s">
        <v>58</v>
      </c>
      <c r="D33" s="43" t="s">
        <v>92</v>
      </c>
      <c r="E33" s="42">
        <v>284.68</v>
      </c>
      <c r="F33" s="42">
        <v>328.25</v>
      </c>
      <c r="G33" s="42">
        <v>350</v>
      </c>
      <c r="H33" s="42">
        <v>1290</v>
      </c>
      <c r="I33" s="167">
        <v>0</v>
      </c>
      <c r="J33" s="167">
        <v>0</v>
      </c>
      <c r="K33" s="163">
        <v>1000</v>
      </c>
      <c r="L33" s="167">
        <v>0</v>
      </c>
      <c r="M33" s="154">
        <v>0</v>
      </c>
      <c r="N33" s="156"/>
      <c r="O33" s="156"/>
      <c r="P33" s="154">
        <f t="shared" si="10"/>
        <v>1000</v>
      </c>
      <c r="Q33" s="157"/>
      <c r="R33" s="154">
        <v>0</v>
      </c>
      <c r="S33" s="154">
        <v>0</v>
      </c>
      <c r="T33" s="154">
        <v>0</v>
      </c>
      <c r="U33" s="154">
        <v>0</v>
      </c>
      <c r="V33" s="154">
        <v>0</v>
      </c>
      <c r="W33" s="155">
        <v>0</v>
      </c>
      <c r="X33" s="152">
        <f t="shared" si="3"/>
        <v>1000</v>
      </c>
      <c r="Y33" s="180">
        <v>0</v>
      </c>
      <c r="Z33" s="180">
        <v>0</v>
      </c>
    </row>
    <row r="34" spans="1:26" ht="12.75">
      <c r="A34" s="44" t="s">
        <v>28</v>
      </c>
      <c r="B34" s="45"/>
      <c r="C34" s="46" t="s">
        <v>59</v>
      </c>
      <c r="D34" s="43"/>
      <c r="E34" s="47">
        <f aca="true" t="shared" si="11" ref="E34:M34">SUM(E35)</f>
        <v>1315.76</v>
      </c>
      <c r="F34" s="47">
        <f t="shared" si="11"/>
        <v>2127</v>
      </c>
      <c r="G34" s="47">
        <f t="shared" si="11"/>
        <v>2200</v>
      </c>
      <c r="H34" s="47">
        <f t="shared" si="11"/>
        <v>1960</v>
      </c>
      <c r="I34" s="161">
        <f t="shared" si="11"/>
        <v>0</v>
      </c>
      <c r="J34" s="161">
        <f t="shared" si="11"/>
        <v>0</v>
      </c>
      <c r="K34" s="161">
        <f t="shared" si="11"/>
        <v>2200</v>
      </c>
      <c r="L34" s="161">
        <f t="shared" si="11"/>
        <v>0</v>
      </c>
      <c r="M34" s="161">
        <f t="shared" si="11"/>
        <v>0</v>
      </c>
      <c r="N34" s="160">
        <f>SUM(N35:N35)</f>
        <v>0</v>
      </c>
      <c r="O34" s="160">
        <f>SUM(O35:O35)</f>
        <v>0</v>
      </c>
      <c r="P34" s="161">
        <f t="shared" si="10"/>
        <v>2200</v>
      </c>
      <c r="Q34" s="160">
        <f>SUM(Q35:Q35)</f>
        <v>0</v>
      </c>
      <c r="R34" s="161">
        <v>0</v>
      </c>
      <c r="S34" s="161">
        <f>SUM(S35:S35)</f>
        <v>0</v>
      </c>
      <c r="T34" s="161">
        <f>SUM(T35:T35)</f>
        <v>0</v>
      </c>
      <c r="U34" s="161">
        <f>SUM(U35:U35)</f>
        <v>0</v>
      </c>
      <c r="V34" s="161">
        <v>0</v>
      </c>
      <c r="W34" s="162">
        <f>SUM(W35:W35)</f>
        <v>0</v>
      </c>
      <c r="X34" s="193">
        <f t="shared" si="3"/>
        <v>2200</v>
      </c>
      <c r="Y34" s="182">
        <f>SUM(Y35)</f>
        <v>2000</v>
      </c>
      <c r="Z34" s="182">
        <f>SUM(Z35)</f>
        <v>2000</v>
      </c>
    </row>
    <row r="35" spans="1:26" ht="12.75">
      <c r="A35" s="37" t="s">
        <v>28</v>
      </c>
      <c r="B35" s="38" t="s">
        <v>21</v>
      </c>
      <c r="C35" s="41" t="s">
        <v>60</v>
      </c>
      <c r="D35" s="43" t="s">
        <v>61</v>
      </c>
      <c r="E35" s="42">
        <v>1315.76</v>
      </c>
      <c r="F35" s="42">
        <v>2127</v>
      </c>
      <c r="G35" s="42">
        <v>2200</v>
      </c>
      <c r="H35" s="42">
        <v>1960</v>
      </c>
      <c r="I35" s="167">
        <v>0</v>
      </c>
      <c r="J35" s="167">
        <v>0</v>
      </c>
      <c r="K35" s="163">
        <v>2200</v>
      </c>
      <c r="L35" s="167">
        <v>0</v>
      </c>
      <c r="M35" s="154">
        <v>0</v>
      </c>
      <c r="N35" s="156"/>
      <c r="O35" s="156"/>
      <c r="P35" s="154">
        <f t="shared" si="10"/>
        <v>2200</v>
      </c>
      <c r="Q35" s="150">
        <v>0</v>
      </c>
      <c r="R35" s="154">
        <v>0</v>
      </c>
      <c r="S35" s="154">
        <v>0</v>
      </c>
      <c r="T35" s="154">
        <v>0</v>
      </c>
      <c r="U35" s="154">
        <v>0</v>
      </c>
      <c r="V35" s="154">
        <v>0</v>
      </c>
      <c r="W35" s="155">
        <v>0</v>
      </c>
      <c r="X35" s="152">
        <f t="shared" si="3"/>
        <v>2200</v>
      </c>
      <c r="Y35" s="180">
        <v>2000</v>
      </c>
      <c r="Z35" s="180">
        <v>2000</v>
      </c>
    </row>
    <row r="36" spans="1:26" ht="12.75">
      <c r="A36" s="44" t="s">
        <v>29</v>
      </c>
      <c r="B36" s="45"/>
      <c r="C36" s="46" t="s">
        <v>62</v>
      </c>
      <c r="D36" s="43"/>
      <c r="E36" s="47">
        <f>SUM(E37:E40)</f>
        <v>31373.89</v>
      </c>
      <c r="F36" s="47">
        <f>SUM(F37:F40)</f>
        <v>37819.909999999996</v>
      </c>
      <c r="G36" s="47">
        <f>SUM(G37:G40)</f>
        <v>36810</v>
      </c>
      <c r="H36" s="47">
        <f aca="true" t="shared" si="12" ref="H36:Q36">SUM(H37:H40)</f>
        <v>25854</v>
      </c>
      <c r="I36" s="161">
        <f t="shared" si="12"/>
        <v>6500</v>
      </c>
      <c r="J36" s="161">
        <f t="shared" si="12"/>
        <v>800</v>
      </c>
      <c r="K36" s="161">
        <f t="shared" si="12"/>
        <v>19250</v>
      </c>
      <c r="L36" s="161">
        <f t="shared" si="12"/>
        <v>0</v>
      </c>
      <c r="M36" s="161">
        <f t="shared" si="12"/>
        <v>0</v>
      </c>
      <c r="N36" s="160">
        <f t="shared" si="12"/>
        <v>0</v>
      </c>
      <c r="O36" s="160">
        <f t="shared" si="12"/>
        <v>0</v>
      </c>
      <c r="P36" s="161">
        <f t="shared" si="12"/>
        <v>26550</v>
      </c>
      <c r="Q36" s="160">
        <f t="shared" si="12"/>
        <v>0</v>
      </c>
      <c r="R36" s="161">
        <f>SUM(R37:R40)</f>
        <v>150560</v>
      </c>
      <c r="S36" s="161">
        <f>SUM(S37:S40)</f>
        <v>0</v>
      </c>
      <c r="T36" s="161">
        <f>SUM(T37:T40)</f>
        <v>0</v>
      </c>
      <c r="U36" s="161">
        <f>SUM(R36)</f>
        <v>150560</v>
      </c>
      <c r="V36" s="161">
        <v>0</v>
      </c>
      <c r="W36" s="162">
        <f>SUM(W37:W40)</f>
        <v>0</v>
      </c>
      <c r="X36" s="193">
        <f t="shared" si="3"/>
        <v>177110</v>
      </c>
      <c r="Y36" s="182">
        <f>SUM(Y37:Y40)</f>
        <v>24500</v>
      </c>
      <c r="Z36" s="182">
        <f>SUM(Z37:Z40)</f>
        <v>24500</v>
      </c>
    </row>
    <row r="37" spans="1:26" ht="12.75">
      <c r="A37" s="37" t="s">
        <v>29</v>
      </c>
      <c r="B37" s="38" t="s">
        <v>21</v>
      </c>
      <c r="C37" s="41" t="s">
        <v>33</v>
      </c>
      <c r="D37" s="43" t="s">
        <v>38</v>
      </c>
      <c r="E37" s="42">
        <v>5291.81</v>
      </c>
      <c r="F37" s="42">
        <v>7738.98</v>
      </c>
      <c r="G37" s="42">
        <v>7710</v>
      </c>
      <c r="H37" s="42">
        <v>4450</v>
      </c>
      <c r="I37" s="167">
        <v>0</v>
      </c>
      <c r="J37" s="167">
        <v>0</v>
      </c>
      <c r="K37" s="163">
        <v>2000</v>
      </c>
      <c r="L37" s="167">
        <v>0</v>
      </c>
      <c r="M37" s="163">
        <v>0</v>
      </c>
      <c r="N37" s="156"/>
      <c r="O37" s="156"/>
      <c r="P37" s="154">
        <f>SUM(I37:M37)</f>
        <v>2000</v>
      </c>
      <c r="Q37" s="157"/>
      <c r="R37" s="154">
        <v>3510</v>
      </c>
      <c r="S37" s="154">
        <v>0</v>
      </c>
      <c r="T37" s="154">
        <v>0</v>
      </c>
      <c r="U37" s="163">
        <f>SUM(R37)</f>
        <v>3510</v>
      </c>
      <c r="V37" s="154">
        <v>0</v>
      </c>
      <c r="W37" s="155">
        <v>0</v>
      </c>
      <c r="X37" s="152">
        <f t="shared" si="3"/>
        <v>5510</v>
      </c>
      <c r="Y37" s="180">
        <v>7500</v>
      </c>
      <c r="Z37" s="180">
        <v>7500</v>
      </c>
    </row>
    <row r="38" spans="1:26" ht="12.75">
      <c r="A38" s="37" t="s">
        <v>29</v>
      </c>
      <c r="B38" s="38" t="s">
        <v>22</v>
      </c>
      <c r="C38" s="41" t="s">
        <v>64</v>
      </c>
      <c r="D38" s="43" t="s">
        <v>63</v>
      </c>
      <c r="E38" s="42">
        <v>12177.96</v>
      </c>
      <c r="F38" s="42">
        <v>16787.89</v>
      </c>
      <c r="G38" s="42">
        <v>13500</v>
      </c>
      <c r="H38" s="42">
        <v>14300</v>
      </c>
      <c r="I38" s="167">
        <v>0</v>
      </c>
      <c r="J38" s="167">
        <v>0</v>
      </c>
      <c r="K38" s="163">
        <v>13500</v>
      </c>
      <c r="L38" s="167">
        <v>0</v>
      </c>
      <c r="M38" s="163">
        <v>0</v>
      </c>
      <c r="N38" s="156"/>
      <c r="O38" s="156"/>
      <c r="P38" s="154">
        <f>SUM(I38:M38)</f>
        <v>13500</v>
      </c>
      <c r="Q38" s="157"/>
      <c r="R38" s="154">
        <v>101850</v>
      </c>
      <c r="S38" s="154">
        <v>0</v>
      </c>
      <c r="T38" s="154">
        <v>0</v>
      </c>
      <c r="U38" s="163">
        <f>SUM(R38)</f>
        <v>101850</v>
      </c>
      <c r="V38" s="154">
        <v>0</v>
      </c>
      <c r="W38" s="155">
        <v>0</v>
      </c>
      <c r="X38" s="152">
        <f t="shared" si="3"/>
        <v>115350</v>
      </c>
      <c r="Y38" s="180">
        <v>15000</v>
      </c>
      <c r="Z38" s="180">
        <v>15000</v>
      </c>
    </row>
    <row r="39" spans="1:26" ht="12.75">
      <c r="A39" s="37" t="s">
        <v>29</v>
      </c>
      <c r="B39" s="38" t="s">
        <v>23</v>
      </c>
      <c r="C39" s="41" t="s">
        <v>65</v>
      </c>
      <c r="D39" s="43" t="s">
        <v>41</v>
      </c>
      <c r="E39" s="42">
        <v>283.01</v>
      </c>
      <c r="F39" s="42">
        <v>312.21</v>
      </c>
      <c r="G39" s="42">
        <v>800</v>
      </c>
      <c r="H39" s="42">
        <v>234</v>
      </c>
      <c r="I39" s="167">
        <v>0</v>
      </c>
      <c r="J39" s="167">
        <v>0</v>
      </c>
      <c r="K39" s="163">
        <v>250</v>
      </c>
      <c r="L39" s="167">
        <v>0</v>
      </c>
      <c r="M39" s="163">
        <v>0</v>
      </c>
      <c r="N39" s="156"/>
      <c r="O39" s="156"/>
      <c r="P39" s="154">
        <f>SUM(I39:M39)</f>
        <v>250</v>
      </c>
      <c r="Q39" s="157"/>
      <c r="R39" s="154">
        <v>0</v>
      </c>
      <c r="S39" s="154">
        <v>0</v>
      </c>
      <c r="T39" s="154">
        <v>0</v>
      </c>
      <c r="U39" s="163">
        <f>SUM(R39)</f>
        <v>0</v>
      </c>
      <c r="V39" s="154">
        <v>0</v>
      </c>
      <c r="W39" s="155">
        <v>0</v>
      </c>
      <c r="X39" s="152">
        <f t="shared" si="3"/>
        <v>250</v>
      </c>
      <c r="Y39" s="180">
        <v>2000</v>
      </c>
      <c r="Z39" s="180">
        <v>2000</v>
      </c>
    </row>
    <row r="40" spans="1:26" ht="12.75">
      <c r="A40" s="37" t="s">
        <v>29</v>
      </c>
      <c r="B40" s="38" t="s">
        <v>24</v>
      </c>
      <c r="C40" s="41" t="s">
        <v>66</v>
      </c>
      <c r="D40" s="43" t="s">
        <v>41</v>
      </c>
      <c r="E40" s="42">
        <v>13621.11</v>
      </c>
      <c r="F40" s="42">
        <v>12980.83</v>
      </c>
      <c r="G40" s="42">
        <v>14800</v>
      </c>
      <c r="H40" s="42">
        <v>6870</v>
      </c>
      <c r="I40" s="167">
        <v>6500</v>
      </c>
      <c r="J40" s="167">
        <v>800</v>
      </c>
      <c r="K40" s="163">
        <v>3500</v>
      </c>
      <c r="L40" s="167">
        <v>0</v>
      </c>
      <c r="M40" s="163">
        <v>0</v>
      </c>
      <c r="N40" s="156"/>
      <c r="O40" s="156"/>
      <c r="P40" s="154">
        <f>SUM(I40:M40)</f>
        <v>10800</v>
      </c>
      <c r="Q40" s="157"/>
      <c r="R40" s="154">
        <v>45200</v>
      </c>
      <c r="S40" s="154">
        <v>0</v>
      </c>
      <c r="T40" s="154">
        <v>0</v>
      </c>
      <c r="U40" s="163">
        <f>SUM(R40)</f>
        <v>45200</v>
      </c>
      <c r="V40" s="154">
        <v>0</v>
      </c>
      <c r="W40" s="155">
        <v>0</v>
      </c>
      <c r="X40" s="152">
        <f t="shared" si="3"/>
        <v>56000</v>
      </c>
      <c r="Y40" s="180">
        <v>0</v>
      </c>
      <c r="Z40" s="180">
        <v>0</v>
      </c>
    </row>
    <row r="41" spans="1:26" ht="12.75">
      <c r="A41" s="44" t="s">
        <v>67</v>
      </c>
      <c r="B41" s="45"/>
      <c r="C41" s="46" t="s">
        <v>36</v>
      </c>
      <c r="D41" s="43"/>
      <c r="E41" s="47">
        <f>SUM(E42:E43)</f>
        <v>0</v>
      </c>
      <c r="F41" s="47">
        <f>SUM(F42:F43)</f>
        <v>852.83</v>
      </c>
      <c r="G41" s="47">
        <f aca="true" t="shared" si="13" ref="G41:Q41">SUM(G42:G43)</f>
        <v>1000</v>
      </c>
      <c r="H41" s="47">
        <f t="shared" si="13"/>
        <v>1000</v>
      </c>
      <c r="I41" s="161">
        <f t="shared" si="13"/>
        <v>0</v>
      </c>
      <c r="J41" s="161">
        <f t="shared" si="13"/>
        <v>0</v>
      </c>
      <c r="K41" s="161">
        <f t="shared" si="13"/>
        <v>1100</v>
      </c>
      <c r="L41" s="161">
        <f t="shared" si="13"/>
        <v>0</v>
      </c>
      <c r="M41" s="161">
        <f t="shared" si="13"/>
        <v>0</v>
      </c>
      <c r="N41" s="160">
        <f t="shared" si="13"/>
        <v>0</v>
      </c>
      <c r="O41" s="160">
        <f t="shared" si="13"/>
        <v>0</v>
      </c>
      <c r="P41" s="161">
        <f t="shared" si="13"/>
        <v>1000</v>
      </c>
      <c r="Q41" s="160">
        <f t="shared" si="13"/>
        <v>0</v>
      </c>
      <c r="R41" s="161">
        <v>0</v>
      </c>
      <c r="S41" s="161">
        <f>SUM(S42:S43)</f>
        <v>0</v>
      </c>
      <c r="T41" s="161">
        <f>SUM(T42:T43)</f>
        <v>0</v>
      </c>
      <c r="U41" s="161">
        <f>SUM(U42:U43)</f>
        <v>0</v>
      </c>
      <c r="V41" s="161">
        <v>0</v>
      </c>
      <c r="W41" s="162">
        <f>SUM(W42:W43)</f>
        <v>0</v>
      </c>
      <c r="X41" s="193">
        <f t="shared" si="3"/>
        <v>1000</v>
      </c>
      <c r="Y41" s="182">
        <f>SUM(Y42:Y43)</f>
        <v>1000</v>
      </c>
      <c r="Z41" s="182">
        <f>SUM(Z42:Z43)</f>
        <v>1000</v>
      </c>
    </row>
    <row r="42" spans="1:26" ht="12.75">
      <c r="A42" s="37" t="s">
        <v>67</v>
      </c>
      <c r="B42" s="38" t="s">
        <v>21</v>
      </c>
      <c r="C42" s="41" t="s">
        <v>69</v>
      </c>
      <c r="D42" s="43" t="s">
        <v>75</v>
      </c>
      <c r="E42" s="42">
        <v>0</v>
      </c>
      <c r="F42" s="42">
        <v>852.83</v>
      </c>
      <c r="G42" s="42">
        <v>1000</v>
      </c>
      <c r="H42" s="42">
        <v>1000</v>
      </c>
      <c r="I42" s="167">
        <v>0</v>
      </c>
      <c r="J42" s="167">
        <v>0</v>
      </c>
      <c r="K42" s="163">
        <v>1000</v>
      </c>
      <c r="L42" s="167">
        <v>0</v>
      </c>
      <c r="M42" s="163">
        <v>0</v>
      </c>
      <c r="N42" s="156"/>
      <c r="O42" s="156"/>
      <c r="P42" s="154">
        <f>SUM(I42:M42)</f>
        <v>1000</v>
      </c>
      <c r="Q42" s="157"/>
      <c r="R42" s="163">
        <v>0</v>
      </c>
      <c r="S42" s="163">
        <v>0</v>
      </c>
      <c r="T42" s="163">
        <v>0</v>
      </c>
      <c r="U42" s="163">
        <v>0</v>
      </c>
      <c r="V42" s="163">
        <v>0</v>
      </c>
      <c r="W42" s="169">
        <v>0</v>
      </c>
      <c r="X42" s="152">
        <f t="shared" si="3"/>
        <v>1000</v>
      </c>
      <c r="Y42" s="180">
        <v>1000</v>
      </c>
      <c r="Z42" s="180">
        <v>1000</v>
      </c>
    </row>
    <row r="43" spans="1:26" ht="12.75">
      <c r="A43" s="37" t="s">
        <v>67</v>
      </c>
      <c r="B43" s="38" t="s">
        <v>22</v>
      </c>
      <c r="C43" s="41" t="s">
        <v>70</v>
      </c>
      <c r="D43" s="43" t="s">
        <v>76</v>
      </c>
      <c r="E43" s="42">
        <v>0</v>
      </c>
      <c r="F43" s="42">
        <v>0</v>
      </c>
      <c r="G43" s="42">
        <v>0</v>
      </c>
      <c r="H43" s="42">
        <v>0</v>
      </c>
      <c r="I43" s="167">
        <v>0</v>
      </c>
      <c r="J43" s="167">
        <v>0</v>
      </c>
      <c r="K43" s="163">
        <v>100</v>
      </c>
      <c r="L43" s="167">
        <v>0</v>
      </c>
      <c r="M43" s="163">
        <v>0</v>
      </c>
      <c r="N43" s="156"/>
      <c r="O43" s="156"/>
      <c r="P43" s="154">
        <v>0</v>
      </c>
      <c r="Q43" s="157"/>
      <c r="R43" s="163">
        <v>0</v>
      </c>
      <c r="S43" s="163">
        <v>0</v>
      </c>
      <c r="T43" s="163">
        <v>0</v>
      </c>
      <c r="U43" s="163">
        <v>0</v>
      </c>
      <c r="V43" s="163">
        <v>0</v>
      </c>
      <c r="W43" s="169">
        <v>0</v>
      </c>
      <c r="X43" s="152">
        <f t="shared" si="3"/>
        <v>0</v>
      </c>
      <c r="Y43" s="180">
        <v>0</v>
      </c>
      <c r="Z43" s="180">
        <v>0</v>
      </c>
    </row>
    <row r="44" spans="1:26" ht="12.75">
      <c r="A44" s="44" t="s">
        <v>68</v>
      </c>
      <c r="B44" s="38"/>
      <c r="C44" s="46" t="s">
        <v>71</v>
      </c>
      <c r="D44" s="43"/>
      <c r="E44" s="47">
        <f>SUM(E45:E47)</f>
        <v>42376.29</v>
      </c>
      <c r="F44" s="47">
        <f aca="true" t="shared" si="14" ref="F44:P44">SUM(F45:F47)</f>
        <v>40852.81</v>
      </c>
      <c r="G44" s="47">
        <f t="shared" si="14"/>
        <v>35390</v>
      </c>
      <c r="H44" s="47">
        <f t="shared" si="14"/>
        <v>38206</v>
      </c>
      <c r="I44" s="161">
        <f t="shared" si="14"/>
        <v>24610</v>
      </c>
      <c r="J44" s="161">
        <f t="shared" si="14"/>
        <v>10000</v>
      </c>
      <c r="K44" s="161">
        <f t="shared" si="14"/>
        <v>6800</v>
      </c>
      <c r="L44" s="161">
        <f t="shared" si="14"/>
        <v>150</v>
      </c>
      <c r="M44" s="161">
        <f t="shared" si="14"/>
        <v>0</v>
      </c>
      <c r="N44" s="160">
        <f t="shared" si="14"/>
        <v>0</v>
      </c>
      <c r="O44" s="160">
        <f t="shared" si="14"/>
        <v>0</v>
      </c>
      <c r="P44" s="161">
        <f t="shared" si="14"/>
        <v>41560</v>
      </c>
      <c r="Q44" s="160">
        <f>SUM(Q45:Q47)</f>
        <v>0</v>
      </c>
      <c r="R44" s="161">
        <v>0</v>
      </c>
      <c r="S44" s="161">
        <f>SUM(S45:S47)</f>
        <v>0</v>
      </c>
      <c r="T44" s="161">
        <f>SUM(T45:T47)</f>
        <v>0</v>
      </c>
      <c r="U44" s="161">
        <f>SUM(U45:U47)</f>
        <v>0</v>
      </c>
      <c r="V44" s="161">
        <v>0</v>
      </c>
      <c r="W44" s="162">
        <f>SUM(W45:W47)</f>
        <v>0</v>
      </c>
      <c r="X44" s="193">
        <f t="shared" si="3"/>
        <v>41560</v>
      </c>
      <c r="Y44" s="182">
        <f>SUM(Y45:Y47)</f>
        <v>51000</v>
      </c>
      <c r="Z44" s="182">
        <f>SUM(Z45:Z47)</f>
        <v>51000</v>
      </c>
    </row>
    <row r="45" spans="1:26" ht="12.75">
      <c r="A45" s="37" t="s">
        <v>68</v>
      </c>
      <c r="B45" s="38" t="s">
        <v>21</v>
      </c>
      <c r="C45" s="41" t="s">
        <v>72</v>
      </c>
      <c r="D45" s="43" t="s">
        <v>101</v>
      </c>
      <c r="E45" s="42">
        <v>31496.63</v>
      </c>
      <c r="F45" s="42">
        <v>31487.72</v>
      </c>
      <c r="G45" s="42">
        <v>25350</v>
      </c>
      <c r="H45" s="42">
        <v>28023</v>
      </c>
      <c r="I45" s="167">
        <v>18000</v>
      </c>
      <c r="J45" s="167">
        <v>7200</v>
      </c>
      <c r="K45" s="163">
        <v>4500</v>
      </c>
      <c r="L45" s="167">
        <v>150</v>
      </c>
      <c r="M45" s="154">
        <v>0</v>
      </c>
      <c r="N45" s="156"/>
      <c r="O45" s="156"/>
      <c r="P45" s="163">
        <f>SUM(I45:M45)</f>
        <v>29850</v>
      </c>
      <c r="Q45" s="157"/>
      <c r="R45" s="154">
        <v>0</v>
      </c>
      <c r="S45" s="154">
        <v>0</v>
      </c>
      <c r="T45" s="154">
        <v>0</v>
      </c>
      <c r="U45" s="154">
        <v>0</v>
      </c>
      <c r="V45" s="154">
        <v>0</v>
      </c>
      <c r="W45" s="155">
        <v>0</v>
      </c>
      <c r="X45" s="152">
        <f t="shared" si="3"/>
        <v>29850</v>
      </c>
      <c r="Y45" s="180">
        <v>39000</v>
      </c>
      <c r="Z45" s="180">
        <v>39000</v>
      </c>
    </row>
    <row r="46" spans="1:26" ht="12.75">
      <c r="A46" s="37" t="s">
        <v>68</v>
      </c>
      <c r="B46" s="38" t="s">
        <v>21</v>
      </c>
      <c r="C46" s="41" t="s">
        <v>72</v>
      </c>
      <c r="D46" s="51" t="s">
        <v>74</v>
      </c>
      <c r="E46" s="52">
        <v>0</v>
      </c>
      <c r="F46" s="52">
        <v>45.21</v>
      </c>
      <c r="G46" s="52">
        <v>0</v>
      </c>
      <c r="H46" s="52">
        <v>120</v>
      </c>
      <c r="I46" s="187">
        <v>110</v>
      </c>
      <c r="J46" s="187">
        <v>0</v>
      </c>
      <c r="K46" s="188">
        <v>0</v>
      </c>
      <c r="L46" s="187">
        <v>0</v>
      </c>
      <c r="M46" s="189">
        <v>0</v>
      </c>
      <c r="N46" s="170"/>
      <c r="O46" s="170"/>
      <c r="P46" s="163">
        <f>SUM(I46:M46)</f>
        <v>110</v>
      </c>
      <c r="Q46" s="171"/>
      <c r="R46" s="154">
        <v>0</v>
      </c>
      <c r="S46" s="154">
        <v>0</v>
      </c>
      <c r="T46" s="154">
        <v>0</v>
      </c>
      <c r="U46" s="154">
        <v>0</v>
      </c>
      <c r="V46" s="154">
        <v>0</v>
      </c>
      <c r="W46" s="155">
        <v>0</v>
      </c>
      <c r="X46" s="152">
        <f t="shared" si="3"/>
        <v>110</v>
      </c>
      <c r="Y46" s="184">
        <v>0</v>
      </c>
      <c r="Z46" s="184">
        <v>0</v>
      </c>
    </row>
    <row r="47" spans="1:26" ht="13.5" thickBot="1">
      <c r="A47" s="53" t="s">
        <v>68</v>
      </c>
      <c r="B47" s="54" t="s">
        <v>22</v>
      </c>
      <c r="C47" s="55" t="s">
        <v>73</v>
      </c>
      <c r="D47" s="56" t="s">
        <v>74</v>
      </c>
      <c r="E47" s="57">
        <v>10879.66</v>
      </c>
      <c r="F47" s="57">
        <v>9319.88</v>
      </c>
      <c r="G47" s="57">
        <v>10040</v>
      </c>
      <c r="H47" s="57">
        <v>10063</v>
      </c>
      <c r="I47" s="190">
        <v>6500</v>
      </c>
      <c r="J47" s="190">
        <v>2800</v>
      </c>
      <c r="K47" s="191">
        <v>2300</v>
      </c>
      <c r="L47" s="190">
        <v>0</v>
      </c>
      <c r="M47" s="192">
        <v>0</v>
      </c>
      <c r="N47" s="172"/>
      <c r="O47" s="172"/>
      <c r="P47" s="163">
        <f>SUM(I47:M47)</f>
        <v>11600</v>
      </c>
      <c r="Q47" s="173"/>
      <c r="R47" s="154">
        <v>0</v>
      </c>
      <c r="S47" s="163"/>
      <c r="T47" s="163"/>
      <c r="U47" s="154">
        <v>0</v>
      </c>
      <c r="V47" s="154">
        <v>0</v>
      </c>
      <c r="W47" s="155">
        <f>SUM(V47)</f>
        <v>0</v>
      </c>
      <c r="X47" s="152">
        <f t="shared" si="3"/>
        <v>11600</v>
      </c>
      <c r="Y47" s="185">
        <v>12000</v>
      </c>
      <c r="Z47" s="185">
        <v>12000</v>
      </c>
    </row>
    <row r="48" spans="1:26" ht="13.5" thickBot="1">
      <c r="A48" s="58"/>
      <c r="B48" s="59"/>
      <c r="C48" s="60"/>
      <c r="D48" s="60"/>
      <c r="E48" s="61">
        <f>SUM(E44+E41+E36+E34+E29+E27+E24+E21+E18+E16+E9)</f>
        <v>279271.01999999996</v>
      </c>
      <c r="F48" s="61">
        <f aca="true" t="shared" si="15" ref="F48:Z48">SUM(F44+F41+F36+F34+F29+F27+F24+F21+F18+F16+F9)</f>
        <v>215342.65999999997</v>
      </c>
      <c r="G48" s="61">
        <f t="shared" si="15"/>
        <v>530390</v>
      </c>
      <c r="H48" s="61">
        <f t="shared" si="15"/>
        <v>293365</v>
      </c>
      <c r="I48" s="175">
        <f t="shared" si="15"/>
        <v>76810</v>
      </c>
      <c r="J48" s="175">
        <f t="shared" si="15"/>
        <v>29800</v>
      </c>
      <c r="K48" s="175">
        <f t="shared" si="15"/>
        <v>150500</v>
      </c>
      <c r="L48" s="175">
        <f t="shared" si="15"/>
        <v>6150</v>
      </c>
      <c r="M48" s="175">
        <f t="shared" si="15"/>
        <v>1500</v>
      </c>
      <c r="N48" s="174">
        <f t="shared" si="15"/>
        <v>0</v>
      </c>
      <c r="O48" s="174">
        <f t="shared" si="15"/>
        <v>0</v>
      </c>
      <c r="P48" s="175">
        <f t="shared" si="15"/>
        <v>264660</v>
      </c>
      <c r="Q48" s="174">
        <f t="shared" si="15"/>
        <v>0</v>
      </c>
      <c r="R48" s="175">
        <f t="shared" si="15"/>
        <v>303560</v>
      </c>
      <c r="S48" s="175">
        <f t="shared" si="15"/>
        <v>0</v>
      </c>
      <c r="T48" s="175">
        <f t="shared" si="15"/>
        <v>0</v>
      </c>
      <c r="U48" s="175">
        <f t="shared" si="15"/>
        <v>303560</v>
      </c>
      <c r="V48" s="175">
        <f t="shared" si="15"/>
        <v>7000</v>
      </c>
      <c r="W48" s="175">
        <f t="shared" si="15"/>
        <v>7000</v>
      </c>
      <c r="X48" s="175">
        <f t="shared" si="15"/>
        <v>575220</v>
      </c>
      <c r="Y48" s="61">
        <f t="shared" si="15"/>
        <v>216000</v>
      </c>
      <c r="Z48" s="61">
        <f t="shared" si="15"/>
        <v>216000</v>
      </c>
    </row>
    <row r="49" spans="3:26" ht="12.7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2"/>
      <c r="O49" s="2"/>
      <c r="P49" s="62"/>
      <c r="R49" s="2"/>
      <c r="S49" s="2"/>
      <c r="T49" s="2"/>
      <c r="U49" s="2"/>
      <c r="V49" s="2"/>
      <c r="W49" s="2"/>
      <c r="Y49" s="6"/>
      <c r="Z49" s="6"/>
    </row>
    <row r="50" spans="3:26" ht="13.5">
      <c r="C50" s="128" t="s">
        <v>139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2"/>
      <c r="O50" s="2"/>
      <c r="P50" s="62"/>
      <c r="R50" s="2"/>
      <c r="S50" s="2"/>
      <c r="T50" s="2"/>
      <c r="U50" s="2"/>
      <c r="V50" s="2"/>
      <c r="W50" s="2"/>
      <c r="Y50" s="6"/>
      <c r="Z50" s="6"/>
    </row>
    <row r="51" spans="3:26" ht="12.75">
      <c r="C51" s="125" t="s">
        <v>53</v>
      </c>
      <c r="D51" s="4">
        <v>70000</v>
      </c>
      <c r="E51" s="125" t="s">
        <v>128</v>
      </c>
      <c r="F51" s="4"/>
      <c r="G51" s="4"/>
      <c r="H51" s="4"/>
      <c r="I51" s="4"/>
      <c r="J51" s="4"/>
      <c r="K51" s="4"/>
      <c r="L51" s="4"/>
      <c r="M51" s="4"/>
      <c r="N51" s="2"/>
      <c r="O51" s="2"/>
      <c r="P51" s="62"/>
      <c r="R51" s="2"/>
      <c r="S51" s="2"/>
      <c r="T51" s="2"/>
      <c r="U51" s="2"/>
      <c r="V51" s="2"/>
      <c r="W51" s="2"/>
      <c r="Y51" s="6"/>
      <c r="Z51" s="6"/>
    </row>
    <row r="52" spans="3:26" ht="12.75">
      <c r="C52" s="125"/>
      <c r="D52" s="4"/>
      <c r="E52" s="4"/>
      <c r="F52" s="4"/>
      <c r="G52" s="4"/>
      <c r="H52" s="4"/>
      <c r="I52" s="4"/>
      <c r="J52" s="4"/>
      <c r="K52" s="4"/>
      <c r="L52" s="4"/>
      <c r="M52" s="4"/>
      <c r="N52" s="2"/>
      <c r="O52" s="2"/>
      <c r="P52" s="62"/>
      <c r="R52" s="2"/>
      <c r="S52" s="2"/>
      <c r="T52" s="2"/>
      <c r="U52" s="2"/>
      <c r="V52" s="2"/>
      <c r="W52" s="2"/>
      <c r="Y52" s="6"/>
      <c r="Z52" s="6"/>
    </row>
    <row r="53" spans="3:23" ht="13.5">
      <c r="C53" s="125" t="s">
        <v>17</v>
      </c>
      <c r="D53" s="128">
        <f>SUM(D51:D52)</f>
        <v>70000</v>
      </c>
      <c r="E53" s="4"/>
      <c r="F53" s="4"/>
      <c r="G53" s="4"/>
      <c r="H53" s="4"/>
      <c r="I53" s="4"/>
      <c r="J53" s="4"/>
      <c r="K53" s="4"/>
      <c r="L53" s="4"/>
      <c r="M53" s="4"/>
      <c r="N53" s="2"/>
      <c r="O53" s="2"/>
      <c r="P53" s="62"/>
      <c r="R53" s="2"/>
      <c r="S53" s="2"/>
      <c r="T53" s="2"/>
      <c r="U53" s="2"/>
      <c r="V53" s="2"/>
      <c r="W53" s="2"/>
    </row>
    <row r="54" spans="3:23" ht="13.5">
      <c r="C54" s="128" t="s">
        <v>138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2"/>
      <c r="O54" s="2"/>
      <c r="P54" s="62"/>
      <c r="R54" s="2"/>
      <c r="S54" s="2"/>
      <c r="T54" s="2"/>
      <c r="U54" s="2"/>
      <c r="V54" s="2"/>
      <c r="W54" s="2"/>
    </row>
    <row r="55" spans="3:23" ht="12.75">
      <c r="C55" s="125" t="s">
        <v>129</v>
      </c>
      <c r="D55" s="127">
        <v>45200</v>
      </c>
      <c r="E55" s="125" t="s">
        <v>130</v>
      </c>
      <c r="F55" s="4"/>
      <c r="G55" s="4"/>
      <c r="H55" s="4"/>
      <c r="I55" s="4"/>
      <c r="J55" s="4"/>
      <c r="K55" s="4"/>
      <c r="L55" s="4"/>
      <c r="M55" s="4"/>
      <c r="N55" s="2"/>
      <c r="O55" s="2"/>
      <c r="P55" s="62"/>
      <c r="R55" s="2"/>
      <c r="S55" s="2"/>
      <c r="T55" s="2"/>
      <c r="U55" s="2"/>
      <c r="V55" s="2"/>
      <c r="W55" s="2"/>
    </row>
    <row r="56" spans="3:23" ht="12.75">
      <c r="C56" s="4"/>
      <c r="D56" s="4"/>
      <c r="E56" s="125" t="s">
        <v>131</v>
      </c>
      <c r="F56" s="4"/>
      <c r="G56" s="4"/>
      <c r="H56" s="4"/>
      <c r="I56" s="4"/>
      <c r="J56" s="4"/>
      <c r="K56" s="4"/>
      <c r="L56" s="4"/>
      <c r="M56" s="4"/>
      <c r="N56" s="2"/>
      <c r="O56" s="2"/>
      <c r="P56" s="62"/>
      <c r="R56" s="2"/>
      <c r="S56" s="2"/>
      <c r="T56" s="2"/>
      <c r="U56" s="2"/>
      <c r="V56" s="2"/>
      <c r="W56" s="2"/>
    </row>
    <row r="57" spans="3:23" ht="12.7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2"/>
      <c r="O57" s="2"/>
      <c r="P57" s="62"/>
      <c r="R57" s="2"/>
      <c r="S57" s="2"/>
      <c r="T57" s="2"/>
      <c r="U57" s="2"/>
      <c r="V57" s="2"/>
      <c r="W57" s="2"/>
    </row>
    <row r="58" spans="3:23" ht="12.75">
      <c r="C58" s="125" t="s">
        <v>132</v>
      </c>
      <c r="D58" s="125">
        <v>42000</v>
      </c>
      <c r="E58" s="125" t="s">
        <v>133</v>
      </c>
      <c r="F58" s="4"/>
      <c r="G58" s="4"/>
      <c r="H58" s="4"/>
      <c r="I58" s="4"/>
      <c r="J58" s="4"/>
      <c r="K58" s="4"/>
      <c r="L58" s="4"/>
      <c r="M58" s="4"/>
      <c r="N58" s="2"/>
      <c r="O58" s="2"/>
      <c r="P58" s="62"/>
      <c r="R58" s="2"/>
      <c r="S58" s="2"/>
      <c r="T58" s="2"/>
      <c r="U58" s="2"/>
      <c r="V58" s="2"/>
      <c r="W58" s="2"/>
    </row>
    <row r="59" spans="3:23" ht="12.75">
      <c r="C59" s="4"/>
      <c r="D59" s="4"/>
      <c r="E59" s="125" t="s">
        <v>134</v>
      </c>
      <c r="F59" s="4"/>
      <c r="G59" s="4"/>
      <c r="H59" s="4"/>
      <c r="I59" s="4"/>
      <c r="J59" s="4"/>
      <c r="K59" s="4"/>
      <c r="L59" s="4"/>
      <c r="M59" s="4"/>
      <c r="N59" s="2"/>
      <c r="O59" s="2"/>
      <c r="P59" s="62"/>
      <c r="R59" s="2"/>
      <c r="S59" s="2"/>
      <c r="T59" s="2"/>
      <c r="U59" s="2"/>
      <c r="V59" s="2"/>
      <c r="W59" s="2"/>
    </row>
    <row r="60" spans="14:23" ht="12.75">
      <c r="N60" s="2"/>
      <c r="O60" s="2"/>
      <c r="P60" s="2"/>
      <c r="R60" s="2"/>
      <c r="S60" s="2"/>
      <c r="T60" s="2"/>
      <c r="U60" s="2"/>
      <c r="V60" s="2"/>
      <c r="W60" s="2"/>
    </row>
    <row r="61" spans="3:23" ht="12.75">
      <c r="C61" s="126" t="s">
        <v>135</v>
      </c>
      <c r="D61" s="126">
        <v>111000</v>
      </c>
      <c r="E61" s="126" t="s">
        <v>136</v>
      </c>
      <c r="N61" s="2"/>
      <c r="O61" s="2"/>
      <c r="P61" s="2"/>
      <c r="R61" s="2"/>
      <c r="S61" s="2"/>
      <c r="T61" s="2"/>
      <c r="U61" s="2"/>
      <c r="V61" s="2"/>
      <c r="W61" s="2"/>
    </row>
    <row r="62" spans="14:23" ht="12.75">
      <c r="N62" s="2"/>
      <c r="O62" s="2"/>
      <c r="P62" s="2"/>
      <c r="R62" s="2"/>
      <c r="S62" s="2"/>
      <c r="T62" s="2"/>
      <c r="U62" s="2"/>
      <c r="V62" s="2"/>
      <c r="W62" s="2"/>
    </row>
    <row r="63" spans="3:23" ht="12.75">
      <c r="C63" s="126" t="s">
        <v>137</v>
      </c>
      <c r="D63" s="126">
        <v>101850</v>
      </c>
      <c r="E63" s="126" t="s">
        <v>140</v>
      </c>
      <c r="N63" s="2"/>
      <c r="O63" s="2"/>
      <c r="P63" s="2"/>
      <c r="R63" s="2"/>
      <c r="S63" s="2"/>
      <c r="T63" s="2"/>
      <c r="U63" s="2"/>
      <c r="V63" s="2"/>
      <c r="W63" s="2"/>
    </row>
    <row r="64" spans="3:23" ht="12.75">
      <c r="C64" t="s">
        <v>150</v>
      </c>
      <c r="D64">
        <v>3510</v>
      </c>
      <c r="N64" s="2"/>
      <c r="O64" s="2"/>
      <c r="P64" s="2"/>
      <c r="R64" s="2"/>
      <c r="S64" s="2"/>
      <c r="T64" s="2"/>
      <c r="U64" s="2"/>
      <c r="V64" s="2"/>
      <c r="W64" s="2"/>
    </row>
    <row r="65" spans="14:23" ht="12.75">
      <c r="N65" s="2"/>
      <c r="O65" s="2"/>
      <c r="P65" s="2"/>
      <c r="R65" s="2"/>
      <c r="S65" s="2"/>
      <c r="T65" s="2"/>
      <c r="U65" s="2"/>
      <c r="V65" s="2"/>
      <c r="W65" s="2"/>
    </row>
    <row r="66" spans="3:23" ht="13.5">
      <c r="C66" s="126" t="s">
        <v>17</v>
      </c>
      <c r="D66" s="211">
        <f>SUM(D55:D64)</f>
        <v>303560</v>
      </c>
      <c r="N66" s="2"/>
      <c r="O66" s="2"/>
      <c r="P66" s="2"/>
      <c r="R66" s="2"/>
      <c r="S66" s="2"/>
      <c r="T66" s="2"/>
      <c r="U66" s="2"/>
      <c r="V66" s="2"/>
      <c r="W66" s="2"/>
    </row>
    <row r="67" spans="14:23" ht="12.75">
      <c r="N67" s="2"/>
      <c r="O67" s="2"/>
      <c r="P67" s="2"/>
      <c r="R67" s="2"/>
      <c r="S67" s="2"/>
      <c r="T67" s="2"/>
      <c r="U67" s="2"/>
      <c r="V67" s="2"/>
      <c r="W67" s="2"/>
    </row>
    <row r="68" spans="14:23" ht="12.75">
      <c r="N68" s="2"/>
      <c r="O68" s="2"/>
      <c r="P68" s="2"/>
      <c r="R68" s="2"/>
      <c r="S68" s="2"/>
      <c r="T68" s="2"/>
      <c r="U68" s="2"/>
      <c r="V68" s="2"/>
      <c r="W68" s="2"/>
    </row>
    <row r="69" spans="14:23" ht="12.75">
      <c r="N69" s="2"/>
      <c r="O69" s="2"/>
      <c r="P69" s="2"/>
      <c r="R69" s="2"/>
      <c r="S69" s="2"/>
      <c r="T69" s="2"/>
      <c r="U69" s="2"/>
      <c r="V69" s="2"/>
      <c r="W69" s="2"/>
    </row>
    <row r="70" spans="14:23" ht="12.75">
      <c r="N70" s="2"/>
      <c r="O70" s="2"/>
      <c r="P70" s="2"/>
      <c r="R70" s="2"/>
      <c r="S70" s="2"/>
      <c r="T70" s="2"/>
      <c r="U70" s="2"/>
      <c r="V70" s="2"/>
      <c r="W70" s="2"/>
    </row>
    <row r="71" spans="14:23" ht="12.75">
      <c r="N71" s="2"/>
      <c r="O71" s="2"/>
      <c r="P71" s="2"/>
      <c r="R71" s="2"/>
      <c r="S71" s="2"/>
      <c r="T71" s="2"/>
      <c r="U71" s="2"/>
      <c r="V71" s="2"/>
      <c r="W71" s="2"/>
    </row>
    <row r="72" spans="14:23" ht="12.75">
      <c r="N72" s="2"/>
      <c r="O72" s="2"/>
      <c r="P72" s="2"/>
      <c r="R72" s="2"/>
      <c r="S72" s="2"/>
      <c r="T72" s="2"/>
      <c r="U72" s="2"/>
      <c r="V72" s="2"/>
      <c r="W72" s="2"/>
    </row>
    <row r="73" spans="14:23" ht="12.75">
      <c r="N73" s="2"/>
      <c r="O73" s="2"/>
      <c r="P73" s="2"/>
      <c r="R73" s="2"/>
      <c r="S73" s="2"/>
      <c r="T73" s="2"/>
      <c r="U73" s="2"/>
      <c r="V73" s="2"/>
      <c r="W73" s="2"/>
    </row>
    <row r="74" spans="14:23" ht="12.75">
      <c r="N74" s="2"/>
      <c r="O74" s="2"/>
      <c r="P74" s="2"/>
      <c r="R74" s="2"/>
      <c r="S74" s="2"/>
      <c r="T74" s="2"/>
      <c r="U74" s="2"/>
      <c r="V74" s="2"/>
      <c r="W74" s="2"/>
    </row>
    <row r="75" spans="14:23" ht="12.75">
      <c r="N75" s="2"/>
      <c r="O75" s="2"/>
      <c r="P75" s="2"/>
      <c r="R75" s="2"/>
      <c r="S75" s="2"/>
      <c r="T75" s="2"/>
      <c r="U75" s="2"/>
      <c r="V75" s="2"/>
      <c r="W75" s="2"/>
    </row>
    <row r="76" spans="14:23" ht="12.75">
      <c r="N76" s="2"/>
      <c r="O76" s="2"/>
      <c r="P76" s="2"/>
      <c r="R76" s="2"/>
      <c r="S76" s="2"/>
      <c r="T76" s="2"/>
      <c r="U76" s="2"/>
      <c r="V76" s="2"/>
      <c r="W76" s="2"/>
    </row>
    <row r="77" spans="14:23" ht="12.75">
      <c r="N77" s="2"/>
      <c r="O77" s="2"/>
      <c r="P77" s="2"/>
      <c r="R77" s="2"/>
      <c r="S77" s="2"/>
      <c r="T77" s="2"/>
      <c r="U77" s="2"/>
      <c r="V77" s="2"/>
      <c r="W77" s="2"/>
    </row>
    <row r="78" spans="14:23" ht="12.75">
      <c r="N78" s="2"/>
      <c r="O78" s="2"/>
      <c r="P78" s="2"/>
      <c r="R78" s="2"/>
      <c r="S78" s="2"/>
      <c r="T78" s="2"/>
      <c r="U78" s="2"/>
      <c r="V78" s="2"/>
      <c r="W78" s="2"/>
    </row>
    <row r="79" spans="14:23" ht="12.75">
      <c r="N79" s="2"/>
      <c r="O79" s="2"/>
      <c r="P79" s="2"/>
      <c r="R79" s="2"/>
      <c r="S79" s="2"/>
      <c r="T79" s="2"/>
      <c r="U79" s="2"/>
      <c r="V79" s="2"/>
      <c r="W79" s="2"/>
    </row>
    <row r="80" spans="14:23" ht="12.75">
      <c r="N80" s="2"/>
      <c r="O80" s="2"/>
      <c r="P80" s="2"/>
      <c r="R80" s="2"/>
      <c r="S80" s="2"/>
      <c r="T80" s="2"/>
      <c r="U80" s="2"/>
      <c r="V80" s="2"/>
      <c r="W80" s="2"/>
    </row>
    <row r="81" spans="14:23" ht="12.75">
      <c r="N81" s="2"/>
      <c r="O81" s="2"/>
      <c r="P81" s="2"/>
      <c r="R81" s="2"/>
      <c r="S81" s="2"/>
      <c r="T81" s="2"/>
      <c r="U81" s="2"/>
      <c r="V81" s="2"/>
      <c r="W81" s="2"/>
    </row>
    <row r="82" spans="14:23" ht="12.75">
      <c r="N82" s="2"/>
      <c r="O82" s="2"/>
      <c r="P82" s="2"/>
      <c r="R82" s="2"/>
      <c r="S82" s="2"/>
      <c r="T82" s="2"/>
      <c r="U82" s="2"/>
      <c r="V82" s="2"/>
      <c r="W82" s="2"/>
    </row>
    <row r="83" spans="14:23" ht="12.75">
      <c r="N83" s="2"/>
      <c r="O83" s="2"/>
      <c r="P83" s="2"/>
      <c r="R83" s="2"/>
      <c r="S83" s="2"/>
      <c r="T83" s="2"/>
      <c r="U83" s="2"/>
      <c r="V83" s="2"/>
      <c r="W83" s="2"/>
    </row>
    <row r="84" spans="14:23" ht="12.75">
      <c r="N84" s="2"/>
      <c r="O84" s="2"/>
      <c r="P84" s="2"/>
      <c r="R84" s="2"/>
      <c r="S84" s="2"/>
      <c r="T84" s="2"/>
      <c r="U84" s="2"/>
      <c r="V84" s="2"/>
      <c r="W84" s="2"/>
    </row>
    <row r="85" spans="14:23" ht="12.75">
      <c r="N85" s="2"/>
      <c r="O85" s="2"/>
      <c r="P85" s="2"/>
      <c r="R85" s="2"/>
      <c r="S85" s="2"/>
      <c r="T85" s="2"/>
      <c r="U85" s="2"/>
      <c r="V85" s="2"/>
      <c r="W85" s="2"/>
    </row>
    <row r="86" spans="14:23" ht="12.75">
      <c r="N86" s="2"/>
      <c r="O86" s="2"/>
      <c r="P86" s="2"/>
      <c r="R86" s="2"/>
      <c r="S86" s="2"/>
      <c r="T86" s="2"/>
      <c r="U86" s="2"/>
      <c r="V86" s="2"/>
      <c r="W86" s="2"/>
    </row>
    <row r="87" spans="14:23" ht="12.75">
      <c r="N87" s="2"/>
      <c r="O87" s="2"/>
      <c r="P87" s="2"/>
      <c r="R87" s="2"/>
      <c r="S87" s="2"/>
      <c r="T87" s="2"/>
      <c r="U87" s="2"/>
      <c r="V87" s="2"/>
      <c r="W87" s="2"/>
    </row>
    <row r="88" spans="14:23" ht="12.75">
      <c r="N88" s="2"/>
      <c r="O88" s="2"/>
      <c r="P88" s="2"/>
      <c r="R88" s="2"/>
      <c r="S88" s="2"/>
      <c r="T88" s="2"/>
      <c r="U88" s="2"/>
      <c r="V88" s="2"/>
      <c r="W88" s="2"/>
    </row>
    <row r="89" spans="14:23" ht="12.75">
      <c r="N89" s="2"/>
      <c r="O89" s="2"/>
      <c r="P89" s="2"/>
      <c r="R89" s="2"/>
      <c r="S89" s="2"/>
      <c r="T89" s="2"/>
      <c r="U89" s="2"/>
      <c r="V89" s="2"/>
      <c r="W89" s="2"/>
    </row>
    <row r="90" spans="14:23" ht="12.75">
      <c r="N90" s="2"/>
      <c r="O90" s="2"/>
      <c r="P90" s="2"/>
      <c r="R90" s="2"/>
      <c r="S90" s="2"/>
      <c r="T90" s="2"/>
      <c r="U90" s="2"/>
      <c r="V90" s="2"/>
      <c r="W90" s="2"/>
    </row>
    <row r="91" spans="14:23" ht="12.75">
      <c r="N91" s="2"/>
      <c r="O91" s="2"/>
      <c r="P91" s="2"/>
      <c r="R91" s="2"/>
      <c r="S91" s="2"/>
      <c r="T91" s="2"/>
      <c r="U91" s="2"/>
      <c r="V91" s="2"/>
      <c r="W91" s="2"/>
    </row>
    <row r="92" spans="14:23" ht="12.75">
      <c r="N92" s="2"/>
      <c r="O92" s="2"/>
      <c r="P92" s="2"/>
      <c r="R92" s="2"/>
      <c r="S92" s="2"/>
      <c r="T92" s="2"/>
      <c r="U92" s="2"/>
      <c r="V92" s="2"/>
      <c r="W92" s="2"/>
    </row>
    <row r="93" spans="14:23" ht="12.75">
      <c r="N93" s="2"/>
      <c r="O93" s="2"/>
      <c r="P93" s="2"/>
      <c r="R93" s="2"/>
      <c r="S93" s="2"/>
      <c r="T93" s="2"/>
      <c r="U93" s="2"/>
      <c r="V93" s="2"/>
      <c r="W93" s="2"/>
    </row>
    <row r="94" spans="14:23" ht="12.75">
      <c r="N94" s="2"/>
      <c r="O94" s="2"/>
      <c r="P94" s="2"/>
      <c r="R94" s="2"/>
      <c r="S94" s="2"/>
      <c r="T94" s="2"/>
      <c r="U94" s="2"/>
      <c r="V94" s="2"/>
      <c r="W94" s="2"/>
    </row>
    <row r="95" spans="14:23" ht="12.75">
      <c r="N95" s="2"/>
      <c r="O95" s="2"/>
      <c r="P95" s="2"/>
      <c r="R95" s="2"/>
      <c r="S95" s="2"/>
      <c r="T95" s="2"/>
      <c r="U95" s="2"/>
      <c r="V95" s="2"/>
      <c r="W95" s="2"/>
    </row>
    <row r="96" spans="14:23" ht="12.75">
      <c r="N96" s="2"/>
      <c r="O96" s="2"/>
      <c r="P96" s="2"/>
      <c r="R96" s="2"/>
      <c r="S96" s="2"/>
      <c r="T96" s="2"/>
      <c r="U96" s="2"/>
      <c r="V96" s="2"/>
      <c r="W96" s="2"/>
    </row>
    <row r="97" spans="14:23" ht="12.75">
      <c r="N97" s="2"/>
      <c r="O97" s="2"/>
      <c r="P97" s="2"/>
      <c r="R97" s="2"/>
      <c r="S97" s="2"/>
      <c r="T97" s="2"/>
      <c r="U97" s="2"/>
      <c r="V97" s="2"/>
      <c r="W97" s="2"/>
    </row>
    <row r="98" spans="14:23" ht="12.75">
      <c r="N98" s="2"/>
      <c r="O98" s="2"/>
      <c r="P98" s="2"/>
      <c r="R98" s="2"/>
      <c r="S98" s="2"/>
      <c r="T98" s="2"/>
      <c r="U98" s="2"/>
      <c r="V98" s="2"/>
      <c r="W98" s="2"/>
    </row>
    <row r="99" spans="14:23" ht="12.75">
      <c r="N99" s="2"/>
      <c r="O99" s="2"/>
      <c r="P99" s="2"/>
      <c r="R99" s="2"/>
      <c r="S99" s="2"/>
      <c r="T99" s="2"/>
      <c r="U99" s="2"/>
      <c r="V99" s="2"/>
      <c r="W99" s="2"/>
    </row>
    <row r="100" spans="14:23" ht="12.75">
      <c r="N100" s="2"/>
      <c r="O100" s="2"/>
      <c r="P100" s="2"/>
      <c r="R100" s="2"/>
      <c r="S100" s="2"/>
      <c r="T100" s="2"/>
      <c r="U100" s="2"/>
      <c r="V100" s="2"/>
      <c r="W100" s="2"/>
    </row>
    <row r="101" spans="14:23" ht="12.75">
      <c r="N101" s="2"/>
      <c r="O101" s="2"/>
      <c r="P101" s="2"/>
      <c r="R101" s="2"/>
      <c r="S101" s="2"/>
      <c r="T101" s="2"/>
      <c r="U101" s="2"/>
      <c r="V101" s="2"/>
      <c r="W101" s="2"/>
    </row>
    <row r="102" spans="14:23" ht="12.75">
      <c r="N102" s="2"/>
      <c r="O102" s="2"/>
      <c r="P102" s="2"/>
      <c r="R102" s="2"/>
      <c r="S102" s="2"/>
      <c r="T102" s="2"/>
      <c r="U102" s="2"/>
      <c r="V102" s="2"/>
      <c r="W102" s="2"/>
    </row>
    <row r="103" spans="14:23" ht="12.75">
      <c r="N103" s="2"/>
      <c r="O103" s="2"/>
      <c r="P103" s="2"/>
      <c r="R103" s="2"/>
      <c r="S103" s="2"/>
      <c r="T103" s="2"/>
      <c r="U103" s="2"/>
      <c r="V103" s="2"/>
      <c r="W103" s="2"/>
    </row>
    <row r="104" spans="14:23" ht="12.75">
      <c r="N104" s="2"/>
      <c r="O104" s="2"/>
      <c r="P104" s="2"/>
      <c r="R104" s="2"/>
      <c r="S104" s="2"/>
      <c r="T104" s="2"/>
      <c r="U104" s="2"/>
      <c r="V104" s="2"/>
      <c r="W104" s="2"/>
    </row>
    <row r="105" spans="14:23" ht="12.75">
      <c r="N105" s="2"/>
      <c r="O105" s="2"/>
      <c r="P105" s="2"/>
      <c r="R105" s="2"/>
      <c r="S105" s="2"/>
      <c r="T105" s="2"/>
      <c r="U105" s="2"/>
      <c r="V105" s="2"/>
      <c r="W105" s="2"/>
    </row>
    <row r="106" spans="14:23" ht="12.75">
      <c r="N106" s="2"/>
      <c r="O106" s="2"/>
      <c r="P106" s="2"/>
      <c r="R106" s="2"/>
      <c r="S106" s="2"/>
      <c r="T106" s="2"/>
      <c r="U106" s="2"/>
      <c r="V106" s="2"/>
      <c r="W106" s="2"/>
    </row>
    <row r="107" spans="14:23" ht="12.75">
      <c r="N107" s="2"/>
      <c r="O107" s="2"/>
      <c r="P107" s="2"/>
      <c r="R107" s="2"/>
      <c r="S107" s="2"/>
      <c r="T107" s="2"/>
      <c r="U107" s="2"/>
      <c r="V107" s="2"/>
      <c r="W107" s="2"/>
    </row>
    <row r="108" spans="14:23" ht="12.75">
      <c r="N108" s="2"/>
      <c r="O108" s="2"/>
      <c r="P108" s="2"/>
      <c r="R108" s="2"/>
      <c r="S108" s="2"/>
      <c r="T108" s="2"/>
      <c r="U108" s="2"/>
      <c r="V108" s="2"/>
      <c r="W108" s="2"/>
    </row>
    <row r="109" spans="14:23" ht="12.75">
      <c r="N109" s="2"/>
      <c r="O109" s="2"/>
      <c r="P109" s="2"/>
      <c r="R109" s="2"/>
      <c r="S109" s="2"/>
      <c r="T109" s="2"/>
      <c r="U109" s="2"/>
      <c r="V109" s="2"/>
      <c r="W109" s="2"/>
    </row>
    <row r="110" spans="14:23" ht="12.75">
      <c r="N110" s="2"/>
      <c r="O110" s="2"/>
      <c r="P110" s="2"/>
      <c r="R110" s="2"/>
      <c r="S110" s="2"/>
      <c r="T110" s="2"/>
      <c r="U110" s="2"/>
      <c r="V110" s="2"/>
      <c r="W110" s="2"/>
    </row>
    <row r="111" spans="14:23" ht="12.75">
      <c r="N111" s="2"/>
      <c r="O111" s="2"/>
      <c r="P111" s="2"/>
      <c r="R111" s="2"/>
      <c r="S111" s="2"/>
      <c r="T111" s="2"/>
      <c r="U111" s="2"/>
      <c r="V111" s="2"/>
      <c r="W111" s="2"/>
    </row>
    <row r="112" spans="14:23" ht="12.75">
      <c r="N112" s="2"/>
      <c r="O112" s="2"/>
      <c r="P112" s="2"/>
      <c r="R112" s="2"/>
      <c r="S112" s="2"/>
      <c r="T112" s="2"/>
      <c r="U112" s="2"/>
      <c r="V112" s="2"/>
      <c r="W112" s="2"/>
    </row>
    <row r="113" spans="14:23" ht="12.75">
      <c r="N113" s="2"/>
      <c r="O113" s="2"/>
      <c r="P113" s="2"/>
      <c r="R113" s="2"/>
      <c r="S113" s="2"/>
      <c r="T113" s="2"/>
      <c r="U113" s="2"/>
      <c r="V113" s="2"/>
      <c r="W113" s="2"/>
    </row>
    <row r="114" spans="14:23" ht="12.75">
      <c r="N114" s="2"/>
      <c r="O114" s="2"/>
      <c r="P114" s="2"/>
      <c r="R114" s="2"/>
      <c r="S114" s="2"/>
      <c r="T114" s="2"/>
      <c r="U114" s="2"/>
      <c r="V114" s="2"/>
      <c r="W114" s="2"/>
    </row>
    <row r="115" spans="14:23" ht="12.75">
      <c r="N115" s="2"/>
      <c r="O115" s="2"/>
      <c r="P115" s="2"/>
      <c r="R115" s="2"/>
      <c r="S115" s="2"/>
      <c r="T115" s="2"/>
      <c r="U115" s="2"/>
      <c r="V115" s="2"/>
      <c r="W115" s="2"/>
    </row>
    <row r="116" spans="14:23" ht="12.75">
      <c r="N116" s="2"/>
      <c r="O116" s="2"/>
      <c r="P116" s="2"/>
      <c r="R116" s="2"/>
      <c r="S116" s="2"/>
      <c r="T116" s="2"/>
      <c r="U116" s="2"/>
      <c r="V116" s="2"/>
      <c r="W116" s="2"/>
    </row>
    <row r="117" spans="14:23" ht="12.75">
      <c r="N117" s="2"/>
      <c r="O117" s="2"/>
      <c r="P117" s="2"/>
      <c r="R117" s="2"/>
      <c r="S117" s="2"/>
      <c r="T117" s="2"/>
      <c r="U117" s="2"/>
      <c r="V117" s="2"/>
      <c r="W117" s="2"/>
    </row>
    <row r="118" spans="14:23" ht="12.75">
      <c r="N118" s="2"/>
      <c r="O118" s="2"/>
      <c r="P118" s="2"/>
      <c r="R118" s="2"/>
      <c r="S118" s="2"/>
      <c r="T118" s="2"/>
      <c r="U118" s="2"/>
      <c r="V118" s="2"/>
      <c r="W118" s="2"/>
    </row>
    <row r="119" spans="14:23" ht="12.75">
      <c r="N119" s="2"/>
      <c r="O119" s="2"/>
      <c r="P119" s="2"/>
      <c r="R119" s="2"/>
      <c r="S119" s="2"/>
      <c r="T119" s="2"/>
      <c r="U119" s="2"/>
      <c r="V119" s="2"/>
      <c r="W119" s="2"/>
    </row>
    <row r="120" spans="14:23" ht="12.75">
      <c r="N120" s="2"/>
      <c r="O120" s="2"/>
      <c r="P120" s="2"/>
      <c r="R120" s="2"/>
      <c r="S120" s="2"/>
      <c r="T120" s="2"/>
      <c r="U120" s="2"/>
      <c r="V120" s="2"/>
      <c r="W120" s="2"/>
    </row>
    <row r="121" spans="14:23" ht="12.75">
      <c r="N121" s="2"/>
      <c r="O121" s="2"/>
      <c r="P121" s="2"/>
      <c r="R121" s="2"/>
      <c r="S121" s="2"/>
      <c r="T121" s="2"/>
      <c r="U121" s="2"/>
      <c r="V121" s="2"/>
      <c r="W121" s="2"/>
    </row>
    <row r="122" spans="14:23" ht="12.75">
      <c r="N122" s="2"/>
      <c r="O122" s="2"/>
      <c r="P122" s="2"/>
      <c r="R122" s="2"/>
      <c r="S122" s="2"/>
      <c r="T122" s="2"/>
      <c r="U122" s="2"/>
      <c r="V122" s="2"/>
      <c r="W122" s="2"/>
    </row>
    <row r="123" spans="14:23" ht="12.75">
      <c r="N123" s="2"/>
      <c r="O123" s="2"/>
      <c r="P123" s="2"/>
      <c r="R123" s="2"/>
      <c r="S123" s="2"/>
      <c r="T123" s="2"/>
      <c r="U123" s="2"/>
      <c r="V123" s="2"/>
      <c r="W123" s="2"/>
    </row>
    <row r="124" spans="14:23" ht="12.75">
      <c r="N124" s="2"/>
      <c r="O124" s="2"/>
      <c r="P124" s="2"/>
      <c r="R124" s="2"/>
      <c r="S124" s="2"/>
      <c r="T124" s="2"/>
      <c r="U124" s="2"/>
      <c r="V124" s="2"/>
      <c r="W124" s="2"/>
    </row>
    <row r="125" spans="14:23" ht="12.75">
      <c r="N125" s="2"/>
      <c r="O125" s="2"/>
      <c r="P125" s="2"/>
      <c r="R125" s="2"/>
      <c r="S125" s="2"/>
      <c r="T125" s="2"/>
      <c r="U125" s="2"/>
      <c r="V125" s="2"/>
      <c r="W125" s="2"/>
    </row>
    <row r="126" spans="14:23" ht="12.75">
      <c r="N126" s="2"/>
      <c r="O126" s="2"/>
      <c r="P126" s="2"/>
      <c r="R126" s="2"/>
      <c r="S126" s="2"/>
      <c r="T126" s="2"/>
      <c r="U126" s="2"/>
      <c r="V126" s="2"/>
      <c r="W126" s="2"/>
    </row>
    <row r="127" spans="14:23" ht="12.75">
      <c r="N127" s="2"/>
      <c r="O127" s="2"/>
      <c r="P127" s="2"/>
      <c r="R127" s="2"/>
      <c r="S127" s="2"/>
      <c r="T127" s="2"/>
      <c r="U127" s="2"/>
      <c r="V127" s="2"/>
      <c r="W127" s="2"/>
    </row>
    <row r="128" spans="14:23" ht="12.75">
      <c r="N128" s="2"/>
      <c r="O128" s="2"/>
      <c r="P128" s="2"/>
      <c r="R128" s="2"/>
      <c r="S128" s="2"/>
      <c r="T128" s="2"/>
      <c r="U128" s="2"/>
      <c r="V128" s="2"/>
      <c r="W128" s="2"/>
    </row>
    <row r="129" spans="14:23" ht="12.75">
      <c r="N129" s="2"/>
      <c r="O129" s="2"/>
      <c r="P129" s="2"/>
      <c r="R129" s="2"/>
      <c r="S129" s="2"/>
      <c r="T129" s="2"/>
      <c r="U129" s="2"/>
      <c r="V129" s="2"/>
      <c r="W129" s="2"/>
    </row>
    <row r="130" spans="14:23" ht="12.75">
      <c r="N130" s="2"/>
      <c r="O130" s="2"/>
      <c r="P130" s="2"/>
      <c r="R130" s="2"/>
      <c r="S130" s="2"/>
      <c r="T130" s="2"/>
      <c r="U130" s="2"/>
      <c r="V130" s="2"/>
      <c r="W130" s="2"/>
    </row>
  </sheetData>
  <sheetProtection/>
  <mergeCells count="14">
    <mergeCell ref="M7:M8"/>
    <mergeCell ref="N7:N8"/>
    <mergeCell ref="U7:U8"/>
    <mergeCell ref="O7:O8"/>
    <mergeCell ref="R7:R8"/>
    <mergeCell ref="T7:T8"/>
    <mergeCell ref="P7:P8"/>
    <mergeCell ref="S7:S8"/>
    <mergeCell ref="I5:P5"/>
    <mergeCell ref="R5:U5"/>
    <mergeCell ref="I7:I8"/>
    <mergeCell ref="J7:J8"/>
    <mergeCell ref="K7:K8"/>
    <mergeCell ref="L7:L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="190" zoomScaleNormal="190" zoomScalePageLayoutView="0" workbookViewId="0" topLeftCell="A1">
      <selection activeCell="A13" sqref="A13"/>
    </sheetView>
  </sheetViews>
  <sheetFormatPr defaultColWidth="11.00390625" defaultRowHeight="12.75"/>
  <cols>
    <col min="1" max="1" width="29.57421875" style="0" customWidth="1"/>
    <col min="2" max="2" width="12.140625" style="0" customWidth="1"/>
    <col min="3" max="3" width="27.57421875" style="0" customWidth="1"/>
  </cols>
  <sheetData>
    <row r="1" spans="1:8" ht="16.5">
      <c r="A1" s="206" t="s">
        <v>148</v>
      </c>
      <c r="B1" s="204"/>
      <c r="C1" s="204"/>
      <c r="D1" s="204"/>
      <c r="E1" s="204"/>
      <c r="F1" s="204"/>
      <c r="G1" s="204"/>
      <c r="H1" s="204"/>
    </row>
    <row r="2" spans="1:8" ht="16.5">
      <c r="A2" s="204"/>
      <c r="B2" s="204"/>
      <c r="C2" s="204"/>
      <c r="D2" s="204"/>
      <c r="E2" s="204"/>
      <c r="F2" s="204"/>
      <c r="G2" s="204"/>
      <c r="H2" s="204"/>
    </row>
    <row r="3" spans="1:8" ht="16.5">
      <c r="A3" s="204" t="s">
        <v>143</v>
      </c>
      <c r="B3" s="205">
        <v>283220</v>
      </c>
      <c r="C3" s="204" t="s">
        <v>1</v>
      </c>
      <c r="D3" s="205">
        <v>264660</v>
      </c>
      <c r="E3" s="204"/>
      <c r="F3" s="204"/>
      <c r="G3" s="204"/>
      <c r="H3" s="204"/>
    </row>
    <row r="4" spans="1:8" ht="16.5">
      <c r="A4" s="204" t="s">
        <v>144</v>
      </c>
      <c r="B4" s="205">
        <v>292000</v>
      </c>
      <c r="C4" s="204" t="s">
        <v>111</v>
      </c>
      <c r="D4" s="205">
        <v>303560</v>
      </c>
      <c r="E4" s="204"/>
      <c r="F4" s="204"/>
      <c r="G4" s="204"/>
      <c r="H4" s="204"/>
    </row>
    <row r="5" spans="1:8" ht="16.5">
      <c r="A5" s="204" t="s">
        <v>109</v>
      </c>
      <c r="B5" s="205">
        <v>0</v>
      </c>
      <c r="C5" s="204" t="s">
        <v>145</v>
      </c>
      <c r="D5" s="205">
        <v>7000</v>
      </c>
      <c r="E5" s="204"/>
      <c r="F5" s="204"/>
      <c r="G5" s="204"/>
      <c r="H5" s="204"/>
    </row>
    <row r="6" spans="1:8" ht="16.5">
      <c r="A6" s="207" t="s">
        <v>146</v>
      </c>
      <c r="B6" s="208">
        <f>SUM(B3:B5)</f>
        <v>575220</v>
      </c>
      <c r="C6" s="207" t="s">
        <v>147</v>
      </c>
      <c r="D6" s="208">
        <f>SUM(D3:D5)</f>
        <v>575220</v>
      </c>
      <c r="E6" s="204"/>
      <c r="F6" s="204"/>
      <c r="G6" s="204"/>
      <c r="H6" s="204"/>
    </row>
    <row r="7" spans="1:8" ht="16.5">
      <c r="A7" s="204"/>
      <c r="B7" s="204"/>
      <c r="C7" s="204"/>
      <c r="D7" s="204"/>
      <c r="E7" s="204"/>
      <c r="F7" s="204"/>
      <c r="G7" s="204"/>
      <c r="H7" s="204"/>
    </row>
    <row r="8" spans="1:8" ht="16.5">
      <c r="A8" s="207" t="s">
        <v>149</v>
      </c>
      <c r="B8" s="204"/>
      <c r="C8" s="210"/>
      <c r="D8" s="204"/>
      <c r="E8" s="204"/>
      <c r="F8" s="204"/>
      <c r="G8" s="204"/>
      <c r="H8" s="204"/>
    </row>
    <row r="9" spans="1:8" ht="16.5">
      <c r="A9" s="204"/>
      <c r="B9" s="204"/>
      <c r="C9" s="204"/>
      <c r="D9" s="204"/>
      <c r="E9" s="204"/>
      <c r="F9" s="204"/>
      <c r="G9" s="204"/>
      <c r="H9" s="204"/>
    </row>
    <row r="10" spans="1:8" ht="16.5">
      <c r="A10" s="204"/>
      <c r="B10" s="204"/>
      <c r="C10" s="204"/>
      <c r="D10" s="204"/>
      <c r="E10" s="204"/>
      <c r="F10" s="204"/>
      <c r="G10" s="204"/>
      <c r="H10" s="204"/>
    </row>
    <row r="11" spans="1:8" ht="16.5">
      <c r="A11" s="204"/>
      <c r="B11" s="204"/>
      <c r="C11" s="204"/>
      <c r="D11" s="204"/>
      <c r="E11" s="204"/>
      <c r="F11" s="204"/>
      <c r="G11" s="204"/>
      <c r="H11" s="20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Mesto Gbely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gkovacova</dc:creator>
  <cp:keywords/>
  <dc:description/>
  <cp:lastModifiedBy>MEOT</cp:lastModifiedBy>
  <cp:lastPrinted>2015-12-02T11:47:46Z</cp:lastPrinted>
  <dcterms:created xsi:type="dcterms:W3CDTF">2012-08-28T11:45:31Z</dcterms:created>
  <dcterms:modified xsi:type="dcterms:W3CDTF">2018-11-28T09:53:36Z</dcterms:modified>
  <cp:category/>
  <cp:version/>
  <cp:contentType/>
  <cp:contentStatus/>
</cp:coreProperties>
</file>